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rotsenko\OneDrive - International Research and Exchanges Board\Desktop\"/>
    </mc:Choice>
  </mc:AlternateContent>
  <xr:revisionPtr revIDLastSave="0" documentId="13_ncr:1_{7B25B5E2-990E-4FF7-A1AE-E6990CE776E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1" l="1"/>
  <c r="J36" i="1"/>
  <c r="J26" i="1"/>
  <c r="J22" i="1"/>
  <c r="J15" i="1"/>
  <c r="G44" i="1" l="1"/>
  <c r="I44" i="1" s="1"/>
  <c r="G39" i="1"/>
  <c r="I39" i="1" s="1"/>
  <c r="G40" i="1"/>
  <c r="I40" i="1" s="1"/>
  <c r="G41" i="1"/>
  <c r="I41" i="1" s="1"/>
  <c r="G42" i="1"/>
  <c r="I42" i="1" s="1"/>
  <c r="G43" i="1"/>
  <c r="I43" i="1" s="1"/>
  <c r="G21" i="1"/>
  <c r="I21" i="1" s="1"/>
  <c r="G45" i="1"/>
  <c r="I45" i="1" s="1"/>
  <c r="G29" i="1"/>
  <c r="G30" i="1"/>
  <c r="G31" i="1"/>
  <c r="G32" i="1"/>
  <c r="G28" i="1"/>
  <c r="G19" i="1"/>
  <c r="G34" i="1" l="1"/>
  <c r="G38" i="1" l="1"/>
  <c r="G46" i="1" s="1"/>
  <c r="I34" i="1"/>
  <c r="G33" i="1"/>
  <c r="G35" i="1"/>
  <c r="I35" i="1" s="1"/>
  <c r="I29" i="1"/>
  <c r="I30" i="1"/>
  <c r="I31" i="1"/>
  <c r="I28" i="1"/>
  <c r="G25" i="1"/>
  <c r="I25" i="1" s="1"/>
  <c r="G24" i="1"/>
  <c r="I19" i="1"/>
  <c r="G20" i="1"/>
  <c r="I20" i="1" s="1"/>
  <c r="G18" i="1"/>
  <c r="G36" i="1" l="1"/>
  <c r="G47" i="1"/>
  <c r="I24" i="1"/>
  <c r="G26" i="1"/>
  <c r="I18" i="1"/>
  <c r="I22" i="1" s="1"/>
  <c r="G22" i="1"/>
  <c r="I33" i="1"/>
  <c r="I26" i="1"/>
  <c r="I32" i="1"/>
  <c r="G13" i="1"/>
  <c r="I36" i="1" l="1"/>
  <c r="H36" i="1"/>
  <c r="G12" i="1" l="1"/>
  <c r="G15" i="1" s="1"/>
  <c r="G48" i="1" s="1"/>
  <c r="H46" i="1"/>
  <c r="H47" i="1" l="1"/>
  <c r="I13" i="1"/>
  <c r="I12" i="1"/>
  <c r="I15" i="1" l="1"/>
  <c r="I38" i="1" l="1"/>
  <c r="I46" i="1" l="1"/>
  <c r="I47" i="1" s="1"/>
  <c r="I48" i="1" s="1"/>
</calcChain>
</file>

<file path=xl/sharedStrings.xml><?xml version="1.0" encoding="utf-8"?>
<sst xmlns="http://schemas.openxmlformats.org/spreadsheetml/2006/main" count="153" uniqueCount="113">
  <si>
    <t>Type of expenditure</t>
  </si>
  <si>
    <t>Qty</t>
  </si>
  <si>
    <t>Unit</t>
  </si>
  <si>
    <t>Cost Share</t>
  </si>
  <si>
    <t>workshop /training</t>
  </si>
  <si>
    <t>unit</t>
  </si>
  <si>
    <t>Subtotal</t>
  </si>
  <si>
    <t>Project Name/Назва проекту</t>
  </si>
  <si>
    <t>Organization Name (if applicable)/Партнер НГО</t>
  </si>
  <si>
    <t>Duration/Тривалість проекту</t>
  </si>
  <si>
    <t>Тип витрат</t>
  </si>
  <si>
    <t>К-сть</t>
  </si>
  <si>
    <t>Од.</t>
  </si>
  <si>
    <t>Власний внесок</t>
  </si>
  <si>
    <t>TOTAL DIRECT CHARGES/ Всього прямі витрати</t>
  </si>
  <si>
    <t>Bank expenses /Банківські витрати</t>
  </si>
  <si>
    <t>(один спільний для команди)</t>
  </si>
  <si>
    <t>Appendix 2/ Додаток 2</t>
  </si>
  <si>
    <t>BUDGET/ БЮДЖЕТ</t>
  </si>
  <si>
    <t>Stationery Supplies/Канцтовари:</t>
  </si>
  <si>
    <t>Ціль витрат, призначення</t>
  </si>
  <si>
    <t>Інші прямі витрати на супровід проєкту (Other program support costs)</t>
  </si>
  <si>
    <t>Unit Costs,USD</t>
  </si>
  <si>
    <t>Total Cost, USD</t>
  </si>
  <si>
    <t>TOTAL COST, USD</t>
  </si>
  <si>
    <t>Ціна од. дол.США</t>
  </si>
  <si>
    <t>Загальні  Витрати, дол.США</t>
  </si>
  <si>
    <t>ЗАГАЛЬНІ ВИТРАТИ.Дол.США</t>
  </si>
  <si>
    <t>Загалом витрати на супровід проєкту (Total Other Program Support Costs)</t>
  </si>
  <si>
    <t>Projects organization expenditures / Витрати на організацію заходів</t>
  </si>
  <si>
    <t>Printing &amp; Copying/ Послуги друку - Копіювання та тиражування матеріалів (вказати що саме буде друкуватися)</t>
  </si>
  <si>
    <t>Other direct costs/ Інше (інформаційні стійки,стенди, кава -паузи тощо), що потрібно для реалізації вашої ідеї в рамках гранту</t>
  </si>
  <si>
    <t>Усі витрати у бюджеті мають бути безпосередньо пов’язані з реалізацією діяльності згідно робочого плану та направлення на досягнення цілей грантової програми.</t>
  </si>
  <si>
    <t>TOTAL BUDGET, USD/ Загальна сума бюджету, Дол.США:</t>
  </si>
  <si>
    <t>All costs in the budget should be directly related to the implementation of activities according to the work plan and to achieve the objectives of the grant program.</t>
  </si>
  <si>
    <t>Purpose, details</t>
  </si>
  <si>
    <t xml:space="preserve">Дизайн єврофлаєрів </t>
  </si>
  <si>
    <t>https://brain.com.ua/Naushniki_ASUS_TUF_Gaming_H3_Gun_Metal_90YH028G-B1UA00-p644641.html?fbclid=IwAR0HF7GOqk63zsHiRigYAnkpuPYqpBBpQoP4ouoaiMM1PytUxNCbnzLRiJc</t>
  </si>
  <si>
    <t>https://brain.com.ua/Marshrutizator_ASUS_RT-AC58U-p267348.html?fbclid=IwAR1W_FpEj9ssFod6LeR-sKxkNio-0tWnnuwzhtlj6P8axkmJMHMP6qSfxl8</t>
  </si>
  <si>
    <t>https://brain.com.ua/Veb-kamera_Defender_G-lens_2597_HD720p_63197-p72749.html?fbclid=IwAR370RH45wuxyZAdIoepbo2eeS7QXwYqdriOFopiym_H61Yw_W0LkLr30XA</t>
  </si>
  <si>
    <t>https://bonbon.if.ua/odnorazova-produkcya/maski/imtop-medicare-maski-blakitn-50-sht-up-uk/?fbclid=IwAR0zv3owBzh53ynGHe4yR3wUew_4f-WyQjnfTiQOyS8wWtCRwKiuR5zIQuA</t>
  </si>
  <si>
    <t>https://profsalon.com.ua/p538216459-sredstvo-ahd-2000.html?gclid=EAIaIQobChMI0bvB5pTG7AIVkakYCh3_XQtGEAQYASABEgKWafD_BwE</t>
  </si>
  <si>
    <t>20 usd/1 workshop (2 hours)/1 speaker  x 20 workshops. Марчук Ганна Іванівна, Бойчук Ігор Васильович, Марчук Наталія Василівна, Хороб Соломія Степанівна, Савчук Руслана Любомирівна, Шотурма Наталія Володимирівна. Керівник- Пристай Галина Іванівна.</t>
  </si>
  <si>
    <t>Contractul services/Послуги на контрактній основі (консультанти,тренери, тощо)</t>
  </si>
  <si>
    <t>Зйомка та монтаж відеоролика (тривалість 5хв)</t>
  </si>
  <si>
    <r>
      <t>Small honorarium to the speaker</t>
    </r>
    <r>
      <rPr>
        <sz val="12"/>
        <rFont val="Calibri"/>
        <family val="2"/>
      </rPr>
      <t>/coaches Marchuk H.I.</t>
    </r>
    <r>
      <rPr>
        <sz val="12"/>
        <color rgb="FF000000"/>
        <rFont val="Calibri"/>
        <family val="2"/>
      </rPr>
      <t xml:space="preserve"> /Гонорар для спікерів/тренерів Марчук Ганна Іванівна</t>
    </r>
  </si>
  <si>
    <r>
      <t>Small honorarium to the speaker</t>
    </r>
    <r>
      <rPr>
        <sz val="12"/>
        <rFont val="Calibri"/>
        <family val="2"/>
      </rPr>
      <t>/coaches Boichuk I.V.</t>
    </r>
    <r>
      <rPr>
        <sz val="12"/>
        <color rgb="FF000000"/>
        <rFont val="Calibri"/>
        <family val="2"/>
      </rPr>
      <t xml:space="preserve"> /Гонорар для спікерів/тренерів Бойчук Ігор Васильович</t>
    </r>
  </si>
  <si>
    <r>
      <t>Small honorarium to the speaker</t>
    </r>
    <r>
      <rPr>
        <sz val="12"/>
        <rFont val="Calibri"/>
        <family val="2"/>
      </rPr>
      <t>/coaches Marchuk N.V.</t>
    </r>
    <r>
      <rPr>
        <sz val="12"/>
        <color rgb="FF000000"/>
        <rFont val="Calibri"/>
        <family val="2"/>
      </rPr>
      <t xml:space="preserve"> /Гонорар для спікерів/тренерів Марчук Наталія Василівна</t>
    </r>
  </si>
  <si>
    <r>
      <t>Small honorarium to the speaker</t>
    </r>
    <r>
      <rPr>
        <sz val="12"/>
        <rFont val="Calibri"/>
        <family val="2"/>
      </rPr>
      <t>/coaches Khorob S.S.</t>
    </r>
    <r>
      <rPr>
        <sz val="12"/>
        <color rgb="FF000000"/>
        <rFont val="Calibri"/>
        <family val="2"/>
      </rPr>
      <t xml:space="preserve"> /Гонорар для спікерів/тренерів Хороб Соломія Степанівна</t>
    </r>
  </si>
  <si>
    <r>
      <t>Small honorarium to the speaker</t>
    </r>
    <r>
      <rPr>
        <sz val="12"/>
        <rFont val="Calibri"/>
        <family val="2"/>
      </rPr>
      <t>/coaches Savchuk R.L.</t>
    </r>
    <r>
      <rPr>
        <sz val="12"/>
        <color rgb="FF000000"/>
        <rFont val="Calibri"/>
        <family val="2"/>
      </rPr>
      <t xml:space="preserve"> /Гонорар для спікерів/тренерів Савчук Руслана Любомирівна</t>
    </r>
  </si>
  <si>
    <r>
      <t>Small honorarium to the speaker</t>
    </r>
    <r>
      <rPr>
        <sz val="12"/>
        <rFont val="Calibri"/>
        <family val="2"/>
      </rPr>
      <t>/coaches Shoturma N.V.</t>
    </r>
    <r>
      <rPr>
        <sz val="12"/>
        <color rgb="FF000000"/>
        <rFont val="Calibri"/>
        <family val="2"/>
      </rPr>
      <t xml:space="preserve"> /Гонорар для спікерів/тренерів Шотурма Наталія Володимирівна</t>
    </r>
  </si>
  <si>
    <t>20 usd/1 workshop (2 hours)/1 speaker  x 20 workshops. Марчук Ганна Іванівна, Бойчук Ігор Васильович, Марчук Наталія Василівна, Хороб Соломія Степанівна, Савчук Руслана Любомирівна, Шотурма Наталія Володимирівна.</t>
  </si>
  <si>
    <t>Small honorarium to the teamleader,development trainings,organizing events, communication with team and hromada for conducting trainings_  Prystai H.I. /Гонорар для  Пристай Г.І._розробка тренінгів,організація між всіма ланками,комунікація, тощо</t>
  </si>
  <si>
    <t>Publishing project to promote media literacy in villages, small towns and OTG of Ivano-Frankivsk region/Видавничий проєкт для популяризації медіаграмотності в селах, малих містах та ОТГ Івано-Франківської області</t>
  </si>
  <si>
    <t>Accountant fee /Послуги бухгалтера Князюк І.В. (16 год на міс. протягом 4 міс)</t>
  </si>
  <si>
    <t>months</t>
  </si>
  <si>
    <t>hours</t>
  </si>
  <si>
    <t>account</t>
  </si>
  <si>
    <t>involvement of an accountant/залучення бухгалтера</t>
  </si>
  <si>
    <t>maintaining a bank account, making payments/ведення банківського рахунку, оплата платежів</t>
  </si>
  <si>
    <t>For project participants/Для учасників проєкту</t>
  </si>
  <si>
    <t>To develop materials and scenarios/Для розробки макетів та сценаріїв</t>
  </si>
  <si>
    <t>Paper A4/Папір А4</t>
  </si>
  <si>
    <t>Notebooks with project logo/Блокноти з логотипом проєкту</t>
  </si>
  <si>
    <t>Sanitizers/Санітайзери</t>
  </si>
  <si>
    <t>Individual protective masks/Маски звичайні індивідуальні захисні</t>
  </si>
  <si>
    <t>T-shirts with logo/Текстильна продукція з логотипом проєкту</t>
  </si>
  <si>
    <t>Roll up banner/Рол-ап</t>
  </si>
  <si>
    <t xml:space="preserve">Design of roll up banner/Дизайн рол-апа </t>
  </si>
  <si>
    <t>Delivery services/Послуги пересилки (Нова Пошта)</t>
  </si>
  <si>
    <t>Euroflyers/Єврофлаєри</t>
  </si>
  <si>
    <t>Handouts for project participants/Роздаткові матеріали для учасників тренінгів</t>
  </si>
  <si>
    <t>service</t>
  </si>
  <si>
    <t>speaker</t>
  </si>
  <si>
    <t>workshops</t>
  </si>
  <si>
    <t>item</t>
  </si>
  <si>
    <t>parcel</t>
  </si>
  <si>
    <t xml:space="preserve">Zoom subscription/Передплата Zoom </t>
  </si>
  <si>
    <t xml:space="preserve">Web camera/Веб камера Defender G-lens 2597 HD720P (63197)
</t>
  </si>
  <si>
    <t>Headphones/Навушники Asus TUF Gaming H3 Gun Metal (90YH028G-B1UA00)</t>
  </si>
  <si>
    <t>Router/Маршрутизатор Asus RT-AC58U V2</t>
  </si>
  <si>
    <t>Pro package for 4 months (grant period) /Pro пакет на 4 міс. (в рамках періоду гранту).</t>
  </si>
  <si>
    <t xml:space="preserve">Management of all project processes: training development; organization and conduct of trainings; purchase of technical means; purchase of medical devices; purchase of stationery; establishing communication with the community for training. Monitoring the implementation in accordance with the work plan of the project./Керівництво всіма процесами проєкту: розробкою тренінгів; організацією та проведенням тренінгів; закупівлею технічними засобами;  закупівлею медичних засобів; закупівлею канцелярських засобів; налагодження комунікації з громадою для проведення тренінгів. Контроль за виконанням відповідно до робочого плану проєкту. </t>
  </si>
  <si>
    <t>Video on media literacy. Duration - 5 minutes. Coding in MPEG 30 FPS, 720 g. Payment hourly-300 UAH ($ 11)/Відеоролик на тему медіаграмотності. Тривалість - 5хв. Кодування в MPEG 30 FPS, 720 р. Оплата погодиннно-300 грн ( 11 $)</t>
  </si>
  <si>
    <t>Project branding (for events). Size - 2 * 2 m./Брендинг проєкту (для заходів).Розмір- 2*2м.</t>
  </si>
  <si>
    <t>Delivery of the handouts to schools/Пересилка роздаткових матеріалів у школи</t>
  </si>
  <si>
    <t>Branding for trainers/Брендинг для тренерів</t>
  </si>
  <si>
    <t>All costs in the budget should be directly related to the implementation of activities according to the work plan and the direction to achieve the objectives of the grant program./Усі витрати у бюджеті мають бути безпосередньо пов’язані з реалізацією діяльності згідно робочого плану та направлення на досягнення цілей грантової програми.</t>
  </si>
  <si>
    <t>Non-governmental Organization "Association of Community Sustainable Development"/Громадська Організація "Асоціація Сталого Розвитку Громад"</t>
  </si>
  <si>
    <t xml:space="preserve"> October 26, 2020 - February 22, 2021 / 26 жовтня 2020 - 22 лютого 2021</t>
  </si>
  <si>
    <t>Підпис, печатка ГО _________ПІБ______________________________</t>
  </si>
  <si>
    <t>НЕДОЗВОЛЕНІ ВИТРАТИ</t>
  </si>
  <si>
    <t>Закупка техніки (наприклад, ноутбуки, відеокамери, принтера, проєктори, фотоапарати, мобільні телефони тощо)</t>
  </si>
  <si>
    <t>Оплата оренди приміщень ЗВО</t>
  </si>
  <si>
    <t xml:space="preserve">Оплата ЗМІ за розміщення матеріалу </t>
  </si>
  <si>
    <t>Оплата гонорарів викладачам за проведення навчань для студентів</t>
  </si>
  <si>
    <t>Обладнання шпигунського характеру (мікрокамери, диктофони, підслуховуюче обладнання)</t>
  </si>
  <si>
    <t>Матеріали що можуть шкодити навколишньому середовищу (наприклад, фарба чи кульки з гелієм тощо)</t>
  </si>
  <si>
    <t>Оплата за друк наукових статей</t>
  </si>
  <si>
    <t>Випуск монографій</t>
  </si>
  <si>
    <t>Оплата гонорарів  без виконання конкретної  роботи - типу за "інтерес"</t>
  </si>
  <si>
    <t>Витрати на друк політичного чи комерційного характеру продукції</t>
  </si>
  <si>
    <t>Виготовлення  продукції  з комерційною метою (для подальшого продажу)</t>
  </si>
  <si>
    <t>Завищені ціни на будь яку статтю.</t>
  </si>
  <si>
    <t>Рекламна продукція</t>
  </si>
  <si>
    <t>Продукція, що стосується передвиборчої агітації</t>
  </si>
  <si>
    <t>Розваги - екскурсії тощо</t>
  </si>
  <si>
    <t>Медичне приладдя, медичні маски, медичні перчатки, тощо (місцевого пошиву\виготовлення можна)</t>
  </si>
  <si>
    <t>Подарунки, сувеніри</t>
  </si>
  <si>
    <t>Алкогольні напої</t>
  </si>
  <si>
    <t>Вживані (б/у) товари</t>
  </si>
  <si>
    <t>З переліком ознайомлена (ий) ____________________ПІБ________</t>
  </si>
  <si>
    <t>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</si>
</sst>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_-[$$-409]* #,##0.00_ ;_-[$$-409]* \-#,##0.00\ ;_-[$$-409]* &quot;-&quot;??_ ;_-@_ "/>
  </numFmts>
  <fonts count="31" x14ac:knownFonts="1">
    <font>
      <sz val="11"/>
      <color rgb="FF000000"/>
      <name val="Calibri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b/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4" tint="-0.499984740745262"/>
      <name val="Calibri"/>
      <family val="2"/>
      <charset val="204"/>
    </font>
    <font>
      <b/>
      <sz val="11"/>
      <color theme="4" tint="-0.499984740745262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C00000"/>
      <name val="Calibri"/>
      <family val="2"/>
    </font>
    <font>
      <sz val="8"/>
      <name val="Calibri"/>
      <family val="2"/>
      <charset val="204"/>
    </font>
    <font>
      <sz val="12"/>
      <color rgb="FFFF0000"/>
      <name val="Calibri"/>
      <family val="2"/>
      <charset val="204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4" fontId="17" fillId="0" borderId="0" applyFont="0" applyFill="0" applyBorder="0" applyAlignment="0" applyProtection="0"/>
  </cellStyleXfs>
  <cellXfs count="14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2" fillId="0" borderId="0" xfId="0" applyFont="1" applyAlignment="1">
      <alignment horizontal="left" wrapText="1"/>
    </xf>
    <xf numFmtId="0" fontId="1" fillId="2" borderId="4" xfId="0" applyFont="1" applyFill="1" applyBorder="1" applyAlignment="1"/>
    <xf numFmtId="6" fontId="2" fillId="2" borderId="5" xfId="0" applyNumberFormat="1" applyFont="1" applyFill="1" applyBorder="1" applyAlignment="1"/>
    <xf numFmtId="0" fontId="2" fillId="2" borderId="5" xfId="0" applyFont="1" applyFill="1" applyBorder="1" applyAlignment="1"/>
    <xf numFmtId="164" fontId="1" fillId="2" borderId="6" xfId="0" applyNumberFormat="1" applyFont="1" applyFill="1" applyBorder="1" applyAlignment="1"/>
    <xf numFmtId="164" fontId="6" fillId="2" borderId="5" xfId="0" applyNumberFormat="1" applyFont="1" applyFill="1" applyBorder="1" applyAlignment="1"/>
    <xf numFmtId="164" fontId="2" fillId="0" borderId="0" xfId="0" applyNumberFormat="1" applyFont="1" applyAlignment="1">
      <alignment horizontal="left"/>
    </xf>
    <xf numFmtId="0" fontId="2" fillId="0" borderId="0" xfId="0" applyFont="1" applyAlignment="1"/>
    <xf numFmtId="0" fontId="1" fillId="2" borderId="7" xfId="0" applyFont="1" applyFill="1" applyBorder="1" applyAlignment="1"/>
    <xf numFmtId="6" fontId="1" fillId="2" borderId="8" xfId="0" applyNumberFormat="1" applyFont="1" applyFill="1" applyBorder="1" applyAlignment="1"/>
    <xf numFmtId="0" fontId="1" fillId="2" borderId="8" xfId="0" applyFont="1" applyFill="1" applyBorder="1" applyAlignment="1"/>
    <xf numFmtId="164" fontId="1" fillId="2" borderId="9" xfId="0" applyNumberFormat="1" applyFont="1" applyFill="1" applyBorder="1" applyAlignment="1"/>
    <xf numFmtId="164" fontId="6" fillId="2" borderId="8" xfId="0" applyNumberFormat="1" applyFont="1" applyFill="1" applyBorder="1" applyAlignment="1"/>
    <xf numFmtId="0" fontId="0" fillId="0" borderId="0" xfId="0" applyFont="1" applyAlignment="1"/>
    <xf numFmtId="0" fontId="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2" borderId="5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164" fontId="2" fillId="0" borderId="0" xfId="0" applyNumberFormat="1" applyFont="1" applyBorder="1" applyAlignment="1">
      <alignment horizontal="left"/>
    </xf>
    <xf numFmtId="0" fontId="0" fillId="0" borderId="0" xfId="0" applyFont="1" applyAlignment="1"/>
    <xf numFmtId="0" fontId="9" fillId="0" borderId="0" xfId="1" applyAlignment="1">
      <alignment horizontal="left"/>
    </xf>
    <xf numFmtId="0" fontId="1" fillId="0" borderId="14" xfId="0" applyFont="1" applyBorder="1" applyAlignment="1"/>
    <xf numFmtId="0" fontId="1" fillId="2" borderId="14" xfId="0" applyFont="1" applyFill="1" applyBorder="1" applyAlignment="1">
      <alignment horizontal="right"/>
    </xf>
    <xf numFmtId="0" fontId="1" fillId="2" borderId="14" xfId="0" applyFont="1" applyFill="1" applyBorder="1" applyAlignment="1"/>
    <xf numFmtId="0" fontId="0" fillId="0" borderId="14" xfId="0" applyFont="1" applyBorder="1" applyAlignment="1"/>
    <xf numFmtId="164" fontId="12" fillId="0" borderId="14" xfId="0" applyNumberFormat="1" applyFont="1" applyBorder="1" applyAlignment="1">
      <alignment horizontal="left"/>
    </xf>
    <xf numFmtId="0" fontId="13" fillId="0" borderId="14" xfId="0" applyFont="1" applyBorder="1" applyAlignment="1">
      <alignment horizontal="right"/>
    </xf>
    <xf numFmtId="0" fontId="13" fillId="0" borderId="14" xfId="0" applyFont="1" applyBorder="1" applyAlignment="1">
      <alignment horizontal="left"/>
    </xf>
    <xf numFmtId="164" fontId="13" fillId="0" borderId="14" xfId="0" applyNumberFormat="1" applyFont="1" applyBorder="1" applyAlignment="1">
      <alignment horizontal="left"/>
    </xf>
    <xf numFmtId="0" fontId="12" fillId="0" borderId="14" xfId="0" applyFont="1" applyBorder="1" applyAlignment="1">
      <alignment horizontal="right"/>
    </xf>
    <xf numFmtId="164" fontId="8" fillId="0" borderId="14" xfId="0" applyNumberFormat="1" applyFont="1" applyBorder="1" applyAlignment="1">
      <alignment horizontal="left"/>
    </xf>
    <xf numFmtId="0" fontId="8" fillId="0" borderId="14" xfId="0" applyFont="1" applyBorder="1" applyAlignment="1">
      <alignment horizontal="right"/>
    </xf>
    <xf numFmtId="0" fontId="8" fillId="0" borderId="14" xfId="0" applyFont="1" applyBorder="1" applyAlignment="1">
      <alignment horizontal="left"/>
    </xf>
    <xf numFmtId="0" fontId="10" fillId="0" borderId="14" xfId="0" applyFont="1" applyBorder="1" applyAlignment="1"/>
    <xf numFmtId="164" fontId="8" fillId="0" borderId="14" xfId="0" applyNumberFormat="1" applyFont="1" applyBorder="1" applyAlignment="1"/>
    <xf numFmtId="0" fontId="1" fillId="2" borderId="14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/>
    </xf>
    <xf numFmtId="0" fontId="15" fillId="0" borderId="14" xfId="0" applyFont="1" applyBorder="1" applyAlignment="1"/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right"/>
    </xf>
    <xf numFmtId="164" fontId="2" fillId="0" borderId="14" xfId="0" applyNumberFormat="1" applyFont="1" applyBorder="1" applyAlignment="1">
      <alignment horizontal="left"/>
    </xf>
    <xf numFmtId="0" fontId="3" fillId="0" borderId="14" xfId="0" applyFont="1" applyBorder="1" applyAlignment="1">
      <alignment horizontal="left" wrapText="1"/>
    </xf>
    <xf numFmtId="0" fontId="2" fillId="0" borderId="14" xfId="0" applyFont="1" applyBorder="1" applyAlignment="1">
      <alignment horizontal="left"/>
    </xf>
    <xf numFmtId="6" fontId="1" fillId="2" borderId="14" xfId="0" applyNumberFormat="1" applyFont="1" applyFill="1" applyBorder="1" applyAlignment="1"/>
    <xf numFmtId="164" fontId="1" fillId="2" borderId="14" xfId="0" applyNumberFormat="1" applyFont="1" applyFill="1" applyBorder="1" applyAlignment="1"/>
    <xf numFmtId="164" fontId="6" fillId="2" borderId="14" xfId="0" applyNumberFormat="1" applyFont="1" applyFill="1" applyBorder="1" applyAlignment="1"/>
    <xf numFmtId="0" fontId="16" fillId="0" borderId="14" xfId="0" applyFont="1" applyBorder="1" applyAlignment="1">
      <alignment wrapText="1"/>
    </xf>
    <xf numFmtId="6" fontId="1" fillId="2" borderId="3" xfId="0" applyNumberFormat="1" applyFont="1" applyFill="1" applyBorder="1" applyAlignment="1"/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/>
    <xf numFmtId="164" fontId="1" fillId="2" borderId="10" xfId="0" applyNumberFormat="1" applyFont="1" applyFill="1" applyBorder="1" applyAlignment="1"/>
    <xf numFmtId="164" fontId="6" fillId="2" borderId="3" xfId="0" applyNumberFormat="1" applyFont="1" applyFill="1" applyBorder="1" applyAlignment="1"/>
    <xf numFmtId="0" fontId="2" fillId="0" borderId="14" xfId="0" applyFont="1" applyBorder="1" applyAlignment="1">
      <alignment horizontal="left" wrapText="1"/>
    </xf>
    <xf numFmtId="164" fontId="13" fillId="0" borderId="11" xfId="0" applyNumberFormat="1" applyFont="1" applyBorder="1" applyAlignment="1">
      <alignment horizontal="left"/>
    </xf>
    <xf numFmtId="164" fontId="1" fillId="2" borderId="5" xfId="0" applyNumberFormat="1" applyFont="1" applyFill="1" applyBorder="1" applyAlignment="1"/>
    <xf numFmtId="164" fontId="2" fillId="0" borderId="11" xfId="0" applyNumberFormat="1" applyFont="1" applyBorder="1" applyAlignment="1">
      <alignment horizontal="left"/>
    </xf>
    <xf numFmtId="164" fontId="1" fillId="2" borderId="11" xfId="0" applyNumberFormat="1" applyFont="1" applyFill="1" applyBorder="1" applyAlignment="1"/>
    <xf numFmtId="164" fontId="1" fillId="2" borderId="3" xfId="0" applyNumberFormat="1" applyFont="1" applyFill="1" applyBorder="1" applyAlignment="1"/>
    <xf numFmtId="164" fontId="1" fillId="2" borderId="8" xfId="0" applyNumberFormat="1" applyFont="1" applyFill="1" applyBorder="1" applyAlignment="1"/>
    <xf numFmtId="165" fontId="8" fillId="0" borderId="14" xfId="0" applyNumberFormat="1" applyFont="1" applyBorder="1" applyAlignment="1">
      <alignment horizontal="left"/>
    </xf>
    <xf numFmtId="9" fontId="14" fillId="0" borderId="14" xfId="0" applyNumberFormat="1" applyFont="1" applyBorder="1" applyAlignment="1">
      <alignment wrapText="1"/>
    </xf>
    <xf numFmtId="164" fontId="10" fillId="0" borderId="14" xfId="0" applyNumberFormat="1" applyFont="1" applyBorder="1" applyAlignment="1">
      <alignment horizontal="left"/>
    </xf>
    <xf numFmtId="0" fontId="10" fillId="0" borderId="14" xfId="0" applyFont="1" applyBorder="1" applyAlignment="1">
      <alignment horizontal="right"/>
    </xf>
    <xf numFmtId="0" fontId="10" fillId="0" borderId="14" xfId="0" applyFont="1" applyBorder="1" applyAlignment="1">
      <alignment horizontal="left"/>
    </xf>
    <xf numFmtId="0" fontId="2" fillId="4" borderId="14" xfId="0" applyFont="1" applyFill="1" applyBorder="1" applyAlignment="1">
      <alignment wrapText="1"/>
    </xf>
    <xf numFmtId="164" fontId="2" fillId="0" borderId="14" xfId="0" applyNumberFormat="1" applyFont="1" applyBorder="1" applyAlignment="1">
      <alignment horizontal="left" wrapText="1"/>
    </xf>
    <xf numFmtId="0" fontId="8" fillId="0" borderId="14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0" fillId="0" borderId="14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14" xfId="0" applyFont="1" applyBorder="1" applyAlignment="1">
      <alignment vertical="top" wrapText="1"/>
    </xf>
    <xf numFmtId="0" fontId="18" fillId="0" borderId="0" xfId="0" applyFont="1" applyAlignment="1">
      <alignment wrapText="1"/>
    </xf>
    <xf numFmtId="44" fontId="8" fillId="0" borderId="14" xfId="2" applyFont="1" applyBorder="1" applyAlignment="1">
      <alignment horizontal="left"/>
    </xf>
    <xf numFmtId="0" fontId="18" fillId="0" borderId="0" xfId="0" applyFont="1" applyAlignment="1">
      <alignment horizontal="left" wrapText="1"/>
    </xf>
    <xf numFmtId="0" fontId="1" fillId="3" borderId="15" xfId="0" applyFont="1" applyFill="1" applyBorder="1" applyAlignment="1">
      <alignment horizontal="left"/>
    </xf>
    <xf numFmtId="0" fontId="4" fillId="0" borderId="5" xfId="0" applyFont="1" applyBorder="1"/>
    <xf numFmtId="0" fontId="0" fillId="0" borderId="0" xfId="0" applyFont="1" applyAlignment="1"/>
    <xf numFmtId="164" fontId="10" fillId="0" borderId="11" xfId="0" applyNumberFormat="1" applyFont="1" applyBorder="1" applyAlignment="1">
      <alignment horizontal="left"/>
    </xf>
    <xf numFmtId="0" fontId="0" fillId="0" borderId="14" xfId="0" applyFont="1" applyBorder="1" applyAlignment="1"/>
    <xf numFmtId="44" fontId="10" fillId="0" borderId="14" xfId="2" applyFont="1" applyBorder="1" applyAlignment="1">
      <alignment horizontal="left"/>
    </xf>
    <xf numFmtId="164" fontId="3" fillId="0" borderId="14" xfId="0" applyNumberFormat="1" applyFont="1" applyBorder="1" applyAlignment="1">
      <alignment horizontal="left"/>
    </xf>
    <xf numFmtId="0" fontId="3" fillId="0" borderId="14" xfId="0" applyFont="1" applyBorder="1" applyAlignment="1">
      <alignment horizontal="right"/>
    </xf>
    <xf numFmtId="0" fontId="3" fillId="0" borderId="14" xfId="0" applyFont="1" applyBorder="1" applyAlignment="1">
      <alignment horizontal="left"/>
    </xf>
    <xf numFmtId="0" fontId="5" fillId="0" borderId="0" xfId="0" applyFont="1" applyAlignment="1">
      <alignment wrapText="1"/>
    </xf>
    <xf numFmtId="0" fontId="8" fillId="0" borderId="14" xfId="0" applyFont="1" applyBorder="1" applyAlignment="1">
      <alignment horizontal="left" wrapText="1"/>
    </xf>
    <xf numFmtId="0" fontId="9" fillId="0" borderId="14" xfId="1" applyBorder="1" applyAlignment="1">
      <alignment wrapText="1"/>
    </xf>
    <xf numFmtId="0" fontId="8" fillId="0" borderId="14" xfId="0" applyFont="1" applyBorder="1" applyAlignment="1"/>
    <xf numFmtId="44" fontId="8" fillId="0" borderId="11" xfId="2" applyFont="1" applyBorder="1" applyAlignment="1"/>
    <xf numFmtId="164" fontId="10" fillId="0" borderId="14" xfId="0" applyNumberFormat="1" applyFont="1" applyBorder="1" applyAlignment="1"/>
    <xf numFmtId="0" fontId="10" fillId="0" borderId="14" xfId="0" applyFont="1" applyBorder="1"/>
    <xf numFmtId="164" fontId="20" fillId="0" borderId="14" xfId="0" applyNumberFormat="1" applyFont="1" applyBorder="1" applyAlignment="1">
      <alignment horizontal="left"/>
    </xf>
    <xf numFmtId="0" fontId="3" fillId="0" borderId="14" xfId="0" applyFont="1" applyBorder="1" applyAlignment="1">
      <alignment wrapText="1"/>
    </xf>
    <xf numFmtId="0" fontId="29" fillId="0" borderId="0" xfId="0" applyFont="1"/>
    <xf numFmtId="0" fontId="24" fillId="0" borderId="0" xfId="0" applyFont="1"/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/>
    </xf>
    <xf numFmtId="0" fontId="29" fillId="0" borderId="0" xfId="0" applyFont="1" applyAlignment="1">
      <alignment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vertical="top" wrapText="1"/>
    </xf>
    <xf numFmtId="0" fontId="30" fillId="0" borderId="0" xfId="0" applyFont="1" applyAlignment="1">
      <alignment vertical="center"/>
    </xf>
    <xf numFmtId="0" fontId="29" fillId="0" borderId="0" xfId="0" applyFont="1" applyAlignment="1">
      <alignment horizontal="left" vertical="top" wrapText="1"/>
    </xf>
    <xf numFmtId="0" fontId="28" fillId="0" borderId="0" xfId="0" applyFont="1"/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/>
    </xf>
    <xf numFmtId="0" fontId="24" fillId="0" borderId="0" xfId="0" applyFont="1" applyAlignment="1">
      <alignment wrapText="1"/>
    </xf>
    <xf numFmtId="164" fontId="8" fillId="0" borderId="11" xfId="0" applyNumberFormat="1" applyFont="1" applyBorder="1" applyAlignment="1">
      <alignment horizontal="left"/>
    </xf>
    <xf numFmtId="0" fontId="0" fillId="0" borderId="12" xfId="0" applyFont="1" applyBorder="1" applyAlignment="1"/>
    <xf numFmtId="0" fontId="1" fillId="3" borderId="14" xfId="0" applyFont="1" applyFill="1" applyBorder="1" applyAlignment="1">
      <alignment horizontal="left"/>
    </xf>
    <xf numFmtId="0" fontId="4" fillId="0" borderId="14" xfId="0" applyFont="1" applyBorder="1"/>
    <xf numFmtId="0" fontId="4" fillId="0" borderId="11" xfId="0" applyFont="1" applyBorder="1"/>
    <xf numFmtId="164" fontId="10" fillId="0" borderId="11" xfId="0" applyNumberFormat="1" applyFont="1" applyBorder="1" applyAlignment="1">
      <alignment horizontal="left"/>
    </xf>
    <xf numFmtId="0" fontId="11" fillId="0" borderId="12" xfId="0" applyFont="1" applyBorder="1" applyAlignmen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1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0" fillId="0" borderId="0" xfId="0" applyFont="1" applyAlignment="1"/>
    <xf numFmtId="0" fontId="27" fillId="5" borderId="14" xfId="0" applyFont="1" applyFill="1" applyBorder="1" applyAlignment="1">
      <alignment horizontal="center"/>
    </xf>
    <xf numFmtId="0" fontId="23" fillId="5" borderId="14" xfId="0" applyFont="1" applyFill="1" applyBorder="1" applyAlignment="1">
      <alignment horizontal="center"/>
    </xf>
    <xf numFmtId="0" fontId="27" fillId="0" borderId="14" xfId="0" applyFont="1" applyBorder="1" applyAlignment="1">
      <alignment horizontal="center" vertical="center"/>
    </xf>
    <xf numFmtId="0" fontId="27" fillId="5" borderId="14" xfId="0" applyFont="1" applyFill="1" applyBorder="1" applyAlignment="1">
      <alignment horizontal="center" wrapText="1"/>
    </xf>
    <xf numFmtId="0" fontId="23" fillId="5" borderId="14" xfId="0" applyFont="1" applyFill="1" applyBorder="1" applyAlignment="1">
      <alignment horizontal="center" wrapText="1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 vertical="top" wrapText="1"/>
    </xf>
    <xf numFmtId="0" fontId="29" fillId="0" borderId="0" xfId="0" applyFont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rain.com.ua/Marshrutizator_ASUS_RT-AC58U-p267348.html?fbclid=IwAR1W_FpEj9ssFod6LeR-sKxkNio-0tWnnuwzhtlj6P8axkmJMHMP6qSfxl8" TargetMode="External"/><Relationship Id="rId1" Type="http://schemas.openxmlformats.org/officeDocument/2006/relationships/hyperlink" Target="https://brain.com.ua/Veb-kamera_Defender_G-lens_2597_HD720p_63197-p72749.html?fbclid=IwAR370RH45wuxyZAdIoepbo2eeS7QXwYqdriOFopiym_H61Yw_W0LkLr30X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66"/>
  <sheetViews>
    <sheetView tabSelected="1" topLeftCell="A46" zoomScale="70" zoomScaleNormal="70" zoomScaleSheetLayoutView="70" workbookViewId="0">
      <selection activeCell="A73" sqref="A73:H73"/>
    </sheetView>
  </sheetViews>
  <sheetFormatPr defaultColWidth="14.453125" defaultRowHeight="15" customHeight="1" x14ac:dyDescent="0.35"/>
  <cols>
    <col min="1" max="1" width="49.6328125" customWidth="1"/>
    <col min="2" max="2" width="16" customWidth="1"/>
    <col min="3" max="3" width="9.1796875" style="20" customWidth="1"/>
    <col min="4" max="4" width="9.7265625" customWidth="1"/>
    <col min="5" max="5" width="9.1796875" style="20" customWidth="1"/>
    <col min="6" max="6" width="12" customWidth="1"/>
    <col min="7" max="7" width="16.81640625" customWidth="1"/>
    <col min="8" max="8" width="1.81640625" hidden="1" customWidth="1"/>
    <col min="9" max="9" width="15.453125" customWidth="1"/>
    <col min="10" max="10" width="73.1796875" style="78" customWidth="1"/>
    <col min="11" max="11" width="37.453125" style="78" customWidth="1"/>
    <col min="12" max="25" width="8.7265625" customWidth="1"/>
  </cols>
  <sheetData>
    <row r="1" spans="1:25" s="29" customFormat="1" ht="15" customHeight="1" x14ac:dyDescent="0.35">
      <c r="A1" s="132" t="s">
        <v>17</v>
      </c>
      <c r="B1" s="132"/>
      <c r="C1" s="132"/>
      <c r="D1" s="132"/>
      <c r="E1" s="132"/>
      <c r="F1" s="132"/>
      <c r="G1" s="132"/>
      <c r="H1" s="132"/>
      <c r="I1" s="132"/>
      <c r="J1" s="133"/>
      <c r="K1" s="78"/>
    </row>
    <row r="2" spans="1:25" s="29" customFormat="1" ht="15" customHeight="1" x14ac:dyDescent="0.35">
      <c r="A2" s="132"/>
      <c r="B2" s="132"/>
      <c r="C2" s="132"/>
      <c r="D2" s="132"/>
      <c r="E2" s="132"/>
      <c r="F2" s="132"/>
      <c r="G2" s="132"/>
      <c r="H2" s="132"/>
      <c r="I2" s="132"/>
      <c r="J2" s="133"/>
      <c r="K2" s="78"/>
    </row>
    <row r="3" spans="1:25" s="29" customFormat="1" ht="15" customHeight="1" x14ac:dyDescent="0.35">
      <c r="A3" s="124" t="s">
        <v>18</v>
      </c>
      <c r="B3" s="125"/>
      <c r="C3" s="125"/>
      <c r="D3" s="125"/>
      <c r="E3" s="125"/>
      <c r="F3" s="125"/>
      <c r="G3" s="125"/>
      <c r="H3" s="125"/>
      <c r="I3" s="125"/>
      <c r="J3" s="126"/>
      <c r="K3" s="78"/>
    </row>
    <row r="4" spans="1:25" s="29" customFormat="1" ht="15" customHeight="1" x14ac:dyDescent="0.35">
      <c r="A4" s="127" t="s">
        <v>16</v>
      </c>
      <c r="B4" s="128"/>
      <c r="C4" s="128"/>
      <c r="D4" s="128"/>
      <c r="E4" s="128"/>
      <c r="F4" s="128"/>
      <c r="G4" s="128"/>
      <c r="H4" s="128"/>
      <c r="I4" s="128"/>
      <c r="J4" s="129"/>
      <c r="K4" s="78"/>
    </row>
    <row r="5" spans="1:25" s="29" customFormat="1" ht="40" customHeight="1" x14ac:dyDescent="0.35">
      <c r="A5" s="130" t="s">
        <v>87</v>
      </c>
      <c r="B5" s="131"/>
      <c r="C5" s="131"/>
      <c r="D5" s="131"/>
      <c r="E5" s="131"/>
      <c r="F5" s="131"/>
      <c r="G5" s="131"/>
      <c r="H5" s="131"/>
      <c r="I5" s="131"/>
      <c r="J5" s="131"/>
      <c r="K5" s="78"/>
    </row>
    <row r="6" spans="1:25" ht="35.5" customHeight="1" x14ac:dyDescent="0.35">
      <c r="A6" s="31" t="s">
        <v>7</v>
      </c>
      <c r="B6" s="137" t="s">
        <v>53</v>
      </c>
      <c r="C6" s="138"/>
      <c r="D6" s="138"/>
      <c r="E6" s="138"/>
      <c r="F6" s="138"/>
      <c r="G6" s="138"/>
      <c r="H6" s="138"/>
      <c r="I6" s="138"/>
      <c r="J6" s="138"/>
      <c r="K6" s="77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34" customHeight="1" x14ac:dyDescent="0.35">
      <c r="A7" s="31" t="s">
        <v>8</v>
      </c>
      <c r="B7" s="134" t="s">
        <v>88</v>
      </c>
      <c r="C7" s="135"/>
      <c r="D7" s="135"/>
      <c r="E7" s="135"/>
      <c r="F7" s="135"/>
      <c r="G7" s="135"/>
      <c r="H7" s="135"/>
      <c r="I7" s="135"/>
      <c r="J7" s="135"/>
      <c r="K7" s="7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43" customHeight="1" x14ac:dyDescent="0.35">
      <c r="A8" s="31" t="s">
        <v>9</v>
      </c>
      <c r="B8" s="136" t="s">
        <v>89</v>
      </c>
      <c r="C8" s="136"/>
      <c r="D8" s="136"/>
      <c r="E8" s="136"/>
      <c r="F8" s="136"/>
      <c r="G8" s="136"/>
      <c r="H8" s="136"/>
      <c r="I8" s="136"/>
      <c r="J8" s="136"/>
      <c r="K8" s="8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31" x14ac:dyDescent="0.35">
      <c r="A9" s="33" t="s">
        <v>0</v>
      </c>
      <c r="B9" s="45" t="s">
        <v>22</v>
      </c>
      <c r="C9" s="46" t="s">
        <v>1</v>
      </c>
      <c r="D9" s="46" t="s">
        <v>2</v>
      </c>
      <c r="E9" s="46" t="s">
        <v>1</v>
      </c>
      <c r="F9" s="46" t="s">
        <v>2</v>
      </c>
      <c r="G9" s="45" t="s">
        <v>23</v>
      </c>
      <c r="H9" s="46" t="s">
        <v>3</v>
      </c>
      <c r="I9" s="45" t="s">
        <v>24</v>
      </c>
      <c r="J9" s="45" t="s">
        <v>35</v>
      </c>
      <c r="K9" s="8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s="19" customFormat="1" ht="46.5" x14ac:dyDescent="0.35">
      <c r="A10" s="33" t="s">
        <v>10</v>
      </c>
      <c r="B10" s="45" t="s">
        <v>25</v>
      </c>
      <c r="C10" s="46" t="s">
        <v>11</v>
      </c>
      <c r="D10" s="46" t="s">
        <v>12</v>
      </c>
      <c r="E10" s="46" t="s">
        <v>11</v>
      </c>
      <c r="F10" s="46" t="s">
        <v>12</v>
      </c>
      <c r="G10" s="45" t="s">
        <v>26</v>
      </c>
      <c r="H10" s="46" t="s">
        <v>13</v>
      </c>
      <c r="I10" s="45" t="s">
        <v>27</v>
      </c>
      <c r="J10" s="45" t="s">
        <v>20</v>
      </c>
      <c r="K10" s="80"/>
      <c r="L10" s="1"/>
      <c r="M10" s="1"/>
      <c r="N10" s="1"/>
      <c r="O10" s="1"/>
      <c r="P10" s="1"/>
      <c r="R10" s="1"/>
      <c r="S10" s="1"/>
      <c r="T10" s="1"/>
      <c r="U10" s="1"/>
      <c r="V10" s="1"/>
      <c r="W10" s="1"/>
      <c r="X10" s="1"/>
      <c r="Y10" s="1"/>
    </row>
    <row r="11" spans="1:25" ht="25" customHeight="1" x14ac:dyDescent="0.35">
      <c r="A11" s="119" t="s">
        <v>21</v>
      </c>
      <c r="B11" s="120"/>
      <c r="C11" s="120"/>
      <c r="D11" s="120"/>
      <c r="E11" s="120"/>
      <c r="F11" s="120"/>
      <c r="G11" s="120"/>
      <c r="H11" s="120"/>
      <c r="I11" s="121"/>
      <c r="J11" s="48"/>
      <c r="K11" s="77"/>
      <c r="L11" s="3"/>
      <c r="M11" s="3"/>
      <c r="N11" s="3"/>
      <c r="O11" s="3"/>
      <c r="P11" s="3"/>
      <c r="R11" s="3"/>
      <c r="S11" s="3"/>
      <c r="T11" s="3"/>
      <c r="U11" s="3"/>
      <c r="V11" s="3"/>
      <c r="W11" s="3"/>
      <c r="X11" s="3"/>
      <c r="Y11" s="3"/>
    </row>
    <row r="12" spans="1:25" s="29" customFormat="1" ht="31" customHeight="1" x14ac:dyDescent="0.35">
      <c r="A12" s="76" t="s">
        <v>54</v>
      </c>
      <c r="B12" s="71">
        <v>5</v>
      </c>
      <c r="C12" s="72">
        <v>4</v>
      </c>
      <c r="D12" s="73" t="s">
        <v>55</v>
      </c>
      <c r="E12" s="72">
        <v>16</v>
      </c>
      <c r="F12" s="73" t="s">
        <v>56</v>
      </c>
      <c r="G12" s="71">
        <f>B12*C12*E12</f>
        <v>320</v>
      </c>
      <c r="H12" s="101"/>
      <c r="I12" s="89">
        <f>G12+H12</f>
        <v>320</v>
      </c>
      <c r="J12" s="48" t="s">
        <v>58</v>
      </c>
      <c r="K12" s="77"/>
      <c r="L12" s="13"/>
      <c r="M12" s="13"/>
      <c r="N12" s="13"/>
      <c r="O12" s="13"/>
      <c r="P12" s="13"/>
      <c r="R12" s="13"/>
      <c r="S12" s="13"/>
      <c r="T12" s="13"/>
      <c r="U12" s="13"/>
      <c r="V12" s="13"/>
      <c r="W12" s="13"/>
      <c r="X12" s="13"/>
      <c r="Y12" s="13"/>
    </row>
    <row r="13" spans="1:25" s="29" customFormat="1" ht="31" x14ac:dyDescent="0.35">
      <c r="A13" s="98" t="s">
        <v>15</v>
      </c>
      <c r="B13" s="71">
        <v>20</v>
      </c>
      <c r="C13" s="72">
        <v>4</v>
      </c>
      <c r="D13" s="73" t="s">
        <v>55</v>
      </c>
      <c r="E13" s="72">
        <v>1</v>
      </c>
      <c r="F13" s="79" t="s">
        <v>57</v>
      </c>
      <c r="G13" s="71">
        <f>B13*C13</f>
        <v>80</v>
      </c>
      <c r="H13" s="71"/>
      <c r="I13" s="89">
        <f>G13+H13</f>
        <v>80</v>
      </c>
      <c r="J13" s="48" t="s">
        <v>59</v>
      </c>
      <c r="K13" s="77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 s="29" customFormat="1" ht="13" customHeight="1" x14ac:dyDescent="0.35">
      <c r="A14" s="34"/>
      <c r="B14" s="35"/>
      <c r="C14" s="36"/>
      <c r="D14" s="37"/>
      <c r="E14" s="36"/>
      <c r="F14" s="70"/>
      <c r="G14" s="38"/>
      <c r="H14" s="38"/>
      <c r="I14" s="63"/>
      <c r="J14" s="48"/>
      <c r="K14" s="77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 s="19" customFormat="1" ht="27.65" customHeight="1" x14ac:dyDescent="0.35">
      <c r="A15" s="7" t="s">
        <v>28</v>
      </c>
      <c r="B15" s="8"/>
      <c r="C15" s="22"/>
      <c r="D15" s="9"/>
      <c r="E15" s="22"/>
      <c r="F15" s="9"/>
      <c r="G15" s="10">
        <f>SUM(G12:G14)</f>
        <v>400</v>
      </c>
      <c r="H15" s="11"/>
      <c r="I15" s="64">
        <f>SUM(I12:I14)</f>
        <v>400</v>
      </c>
      <c r="J15" s="74" t="b">
        <f>G15=SUM(I12:I13)</f>
        <v>1</v>
      </c>
      <c r="K15" s="77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 s="25" customFormat="1" ht="34" customHeight="1" x14ac:dyDescent="0.35">
      <c r="A16" s="119" t="s">
        <v>29</v>
      </c>
      <c r="B16" s="120"/>
      <c r="C16" s="120"/>
      <c r="D16" s="120"/>
      <c r="E16" s="120"/>
      <c r="F16" s="120"/>
      <c r="G16" s="120">
        <v>0</v>
      </c>
      <c r="H16" s="120"/>
      <c r="I16" s="121">
        <v>0</v>
      </c>
      <c r="J16" s="48"/>
      <c r="K16" s="77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 s="19" customFormat="1" ht="35.15" customHeight="1" x14ac:dyDescent="0.35">
      <c r="A17" s="79" t="s">
        <v>19</v>
      </c>
      <c r="B17" s="122"/>
      <c r="C17" s="123"/>
      <c r="D17" s="123"/>
      <c r="E17" s="123"/>
      <c r="F17" s="123"/>
      <c r="G17" s="123"/>
      <c r="H17" s="123"/>
      <c r="I17" s="123"/>
      <c r="J17" s="79"/>
      <c r="K17" s="77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 s="29" customFormat="1" ht="44.5" customHeight="1" x14ac:dyDescent="0.35">
      <c r="A18" s="79" t="s">
        <v>62</v>
      </c>
      <c r="B18" s="71">
        <v>4</v>
      </c>
      <c r="C18" s="43">
        <v>5</v>
      </c>
      <c r="D18" s="43" t="s">
        <v>5</v>
      </c>
      <c r="E18" s="43"/>
      <c r="F18" s="43"/>
      <c r="G18" s="100">
        <f>B18*C18</f>
        <v>20</v>
      </c>
      <c r="H18" s="43"/>
      <c r="I18" s="89">
        <f>G18+H18</f>
        <v>20</v>
      </c>
      <c r="J18" s="79" t="s">
        <v>61</v>
      </c>
      <c r="K18" s="77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 s="29" customFormat="1" ht="46.5" x14ac:dyDescent="0.35">
      <c r="A19" s="79" t="s">
        <v>65</v>
      </c>
      <c r="B19" s="40">
        <v>0.12</v>
      </c>
      <c r="C19" s="98">
        <v>100</v>
      </c>
      <c r="D19" s="98" t="s">
        <v>5</v>
      </c>
      <c r="E19" s="98"/>
      <c r="F19" s="98"/>
      <c r="G19" s="100">
        <f>B19*C19</f>
        <v>12</v>
      </c>
      <c r="H19" s="98"/>
      <c r="I19" s="89">
        <f t="shared" ref="I19:I21" si="0">G19+H19</f>
        <v>12</v>
      </c>
      <c r="J19" s="48" t="s">
        <v>40</v>
      </c>
      <c r="K19" s="8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 s="29" customFormat="1" ht="46.5" x14ac:dyDescent="0.35">
      <c r="A20" s="79" t="s">
        <v>64</v>
      </c>
      <c r="B20" s="40">
        <v>8</v>
      </c>
      <c r="C20" s="98">
        <v>2</v>
      </c>
      <c r="D20" s="98" t="s">
        <v>5</v>
      </c>
      <c r="E20" s="98"/>
      <c r="F20" s="98"/>
      <c r="G20" s="100">
        <f t="shared" ref="G20:G21" si="1">B20*C20</f>
        <v>16</v>
      </c>
      <c r="H20" s="98"/>
      <c r="I20" s="89">
        <f t="shared" si="0"/>
        <v>16</v>
      </c>
      <c r="J20" s="48" t="s">
        <v>41</v>
      </c>
      <c r="K20" s="8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 s="88" customFormat="1" ht="40" customHeight="1" x14ac:dyDescent="0.35">
      <c r="A21" s="79" t="s">
        <v>63</v>
      </c>
      <c r="B21" s="40">
        <v>0.9</v>
      </c>
      <c r="C21" s="98">
        <v>400</v>
      </c>
      <c r="D21" s="43" t="s">
        <v>5</v>
      </c>
      <c r="E21" s="98"/>
      <c r="F21" s="98"/>
      <c r="G21" s="40">
        <f t="shared" si="1"/>
        <v>360</v>
      </c>
      <c r="H21" s="98"/>
      <c r="I21" s="99">
        <f t="shared" si="0"/>
        <v>360</v>
      </c>
      <c r="J21" s="48" t="s">
        <v>60</v>
      </c>
      <c r="K21" s="8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 s="29" customFormat="1" ht="27.65" customHeight="1" x14ac:dyDescent="0.35">
      <c r="A22" s="14" t="s">
        <v>6</v>
      </c>
      <c r="B22" s="15"/>
      <c r="C22" s="23"/>
      <c r="D22" s="16"/>
      <c r="E22" s="23"/>
      <c r="F22" s="16"/>
      <c r="G22" s="10">
        <f>SUM(G18:G21)</f>
        <v>408</v>
      </c>
      <c r="H22" s="11"/>
      <c r="I22" s="64">
        <f>SUM(I18:I21)</f>
        <v>408</v>
      </c>
      <c r="J22" s="74" t="b">
        <f>G22=SUM(I18:I21)</f>
        <v>1</v>
      </c>
      <c r="K22" s="77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spans="1:25" s="29" customFormat="1" ht="46.5" x14ac:dyDescent="0.35">
      <c r="A23" s="56" t="s">
        <v>30</v>
      </c>
      <c r="B23" s="117"/>
      <c r="C23" s="118"/>
      <c r="D23" s="118"/>
      <c r="E23" s="118"/>
      <c r="F23" s="118"/>
      <c r="G23" s="118"/>
      <c r="H23" s="118"/>
      <c r="I23" s="118"/>
      <c r="J23" s="48"/>
      <c r="K23" s="77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1:25" s="29" customFormat="1" ht="33" customHeight="1" x14ac:dyDescent="0.35">
      <c r="A24" s="79" t="s">
        <v>70</v>
      </c>
      <c r="B24" s="40">
        <v>0.188</v>
      </c>
      <c r="C24" s="98">
        <v>1000</v>
      </c>
      <c r="D24" s="98" t="s">
        <v>5</v>
      </c>
      <c r="E24" s="98"/>
      <c r="F24" s="98"/>
      <c r="G24" s="44">
        <f>B24*C24</f>
        <v>188</v>
      </c>
      <c r="H24" s="98"/>
      <c r="I24" s="99">
        <f>G24+H24</f>
        <v>188</v>
      </c>
      <c r="J24" s="48" t="s">
        <v>71</v>
      </c>
      <c r="K24" s="77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spans="1:25" s="29" customFormat="1" ht="30.65" customHeight="1" x14ac:dyDescent="0.35">
      <c r="A25" s="79" t="s">
        <v>36</v>
      </c>
      <c r="B25" s="40">
        <v>15</v>
      </c>
      <c r="C25" s="98">
        <v>2</v>
      </c>
      <c r="D25" s="98" t="s">
        <v>5</v>
      </c>
      <c r="E25" s="98"/>
      <c r="F25" s="98"/>
      <c r="G25" s="44">
        <f>B25*C25</f>
        <v>30</v>
      </c>
      <c r="H25" s="98"/>
      <c r="I25" s="99">
        <f>G25+H25</f>
        <v>30</v>
      </c>
      <c r="J25" s="48"/>
      <c r="K25" s="77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1:25" s="29" customFormat="1" ht="27.65" customHeight="1" x14ac:dyDescent="0.35">
      <c r="A26" s="14" t="s">
        <v>6</v>
      </c>
      <c r="B26" s="15"/>
      <c r="C26" s="23"/>
      <c r="D26" s="16"/>
      <c r="E26" s="23"/>
      <c r="F26" s="16"/>
      <c r="G26" s="10">
        <f>SUM(G24:G25)</f>
        <v>218</v>
      </c>
      <c r="H26" s="11"/>
      <c r="I26" s="64">
        <f>SUM(I24:I25)</f>
        <v>218</v>
      </c>
      <c r="J26" s="74" t="b">
        <f>G26=SUM(I24:I25)</f>
        <v>1</v>
      </c>
      <c r="K26" s="7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5" s="29" customFormat="1" ht="62" x14ac:dyDescent="0.35">
      <c r="A27" s="56" t="s">
        <v>31</v>
      </c>
      <c r="B27" s="117"/>
      <c r="C27" s="118"/>
      <c r="D27" s="118"/>
      <c r="E27" s="118"/>
      <c r="F27" s="118"/>
      <c r="G27" s="118"/>
      <c r="H27" s="118"/>
      <c r="I27" s="118"/>
      <c r="J27" s="48"/>
      <c r="K27" s="95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 s="29" customFormat="1" ht="37.5" customHeight="1" x14ac:dyDescent="0.35">
      <c r="A28" s="79" t="s">
        <v>67</v>
      </c>
      <c r="B28" s="40">
        <v>90</v>
      </c>
      <c r="C28" s="98">
        <v>1</v>
      </c>
      <c r="D28" s="43" t="s">
        <v>5</v>
      </c>
      <c r="E28" s="98"/>
      <c r="F28" s="98" t="s">
        <v>5</v>
      </c>
      <c r="G28" s="40">
        <f>B28*C28</f>
        <v>90</v>
      </c>
      <c r="H28" s="98"/>
      <c r="I28" s="99">
        <f>G28+H28</f>
        <v>90</v>
      </c>
      <c r="J28" s="48" t="s">
        <v>84</v>
      </c>
      <c r="K28" s="77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spans="1:25" s="29" customFormat="1" ht="47.5" customHeight="1" x14ac:dyDescent="0.35">
      <c r="A29" s="79" t="s">
        <v>66</v>
      </c>
      <c r="B29" s="40">
        <v>15</v>
      </c>
      <c r="C29" s="98">
        <v>10</v>
      </c>
      <c r="D29" s="43" t="s">
        <v>5</v>
      </c>
      <c r="E29" s="98"/>
      <c r="F29" s="98" t="s">
        <v>5</v>
      </c>
      <c r="G29" s="40">
        <f t="shared" ref="G29:G32" si="2">B29*C29</f>
        <v>150</v>
      </c>
      <c r="H29" s="98"/>
      <c r="I29" s="99">
        <f t="shared" ref="I29:I32" si="3">G29+H29</f>
        <v>150</v>
      </c>
      <c r="J29" s="48" t="s">
        <v>86</v>
      </c>
      <c r="K29" s="77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25" s="29" customFormat="1" ht="35.5" customHeight="1" x14ac:dyDescent="0.35">
      <c r="A30" s="79" t="s">
        <v>68</v>
      </c>
      <c r="B30" s="40">
        <v>15</v>
      </c>
      <c r="C30" s="98">
        <v>1</v>
      </c>
      <c r="D30" s="43" t="s">
        <v>5</v>
      </c>
      <c r="E30" s="98"/>
      <c r="F30" s="98" t="s">
        <v>5</v>
      </c>
      <c r="G30" s="40">
        <f t="shared" si="2"/>
        <v>15</v>
      </c>
      <c r="H30" s="98"/>
      <c r="I30" s="99">
        <f t="shared" si="3"/>
        <v>15</v>
      </c>
      <c r="J30" s="48"/>
      <c r="K30" s="77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25" s="25" customFormat="1" ht="31" x14ac:dyDescent="0.35">
      <c r="A31" s="79" t="s">
        <v>69</v>
      </c>
      <c r="B31" s="40">
        <v>2.5</v>
      </c>
      <c r="C31" s="41">
        <v>10</v>
      </c>
      <c r="D31" s="43" t="s">
        <v>76</v>
      </c>
      <c r="E31" s="39"/>
      <c r="F31" s="79" t="s">
        <v>4</v>
      </c>
      <c r="G31" s="40">
        <f t="shared" si="2"/>
        <v>25</v>
      </c>
      <c r="H31" s="44"/>
      <c r="I31" s="99">
        <f t="shared" si="3"/>
        <v>25</v>
      </c>
      <c r="J31" s="62" t="s">
        <v>85</v>
      </c>
      <c r="K31" s="81"/>
      <c r="L31" s="30"/>
      <c r="M31" s="21"/>
      <c r="N31" s="6"/>
      <c r="O31" s="6"/>
      <c r="P31" s="6"/>
      <c r="Q31" s="6"/>
      <c r="R31" s="6"/>
      <c r="S31" s="13"/>
      <c r="T31" s="13"/>
      <c r="U31" s="13"/>
      <c r="V31" s="13"/>
      <c r="W31" s="13"/>
      <c r="X31" s="13"/>
      <c r="Y31" s="13"/>
    </row>
    <row r="32" spans="1:25" s="27" customFormat="1" ht="36.65" customHeight="1" x14ac:dyDescent="0.35">
      <c r="A32" s="79" t="s">
        <v>77</v>
      </c>
      <c r="B32" s="40">
        <v>15</v>
      </c>
      <c r="C32" s="41">
        <v>4</v>
      </c>
      <c r="D32" s="43" t="s">
        <v>55</v>
      </c>
      <c r="E32" s="39"/>
      <c r="F32" s="79" t="s">
        <v>4</v>
      </c>
      <c r="G32" s="40">
        <f t="shared" si="2"/>
        <v>60</v>
      </c>
      <c r="H32" s="44"/>
      <c r="I32" s="99">
        <f t="shared" si="3"/>
        <v>60</v>
      </c>
      <c r="J32" s="75" t="s">
        <v>81</v>
      </c>
      <c r="K32" s="85"/>
      <c r="L32" s="2"/>
      <c r="M32" s="21"/>
      <c r="N32" s="6"/>
      <c r="O32" s="28"/>
      <c r="P32" s="12"/>
      <c r="Q32" s="28"/>
      <c r="R32" s="13"/>
      <c r="S32" s="13"/>
      <c r="T32" s="13"/>
      <c r="U32" s="13"/>
      <c r="V32" s="13"/>
      <c r="W32" s="13"/>
      <c r="X32" s="13"/>
      <c r="Y32" s="13"/>
    </row>
    <row r="33" spans="1:25" s="19" customFormat="1" ht="44.5" customHeight="1" x14ac:dyDescent="0.35">
      <c r="A33" s="96" t="s">
        <v>78</v>
      </c>
      <c r="B33" s="69">
        <v>43</v>
      </c>
      <c r="C33" s="42">
        <v>2</v>
      </c>
      <c r="D33" s="42" t="s">
        <v>75</v>
      </c>
      <c r="E33" s="42"/>
      <c r="F33" s="42"/>
      <c r="G33" s="91">
        <f t="shared" ref="G33:G35" si="4">B33*C33</f>
        <v>86</v>
      </c>
      <c r="H33" s="42"/>
      <c r="I33" s="84">
        <f>G33+H33</f>
        <v>86</v>
      </c>
      <c r="J33" s="97" t="s">
        <v>39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50.5" customHeight="1" x14ac:dyDescent="0.35">
      <c r="A34" s="62" t="s">
        <v>79</v>
      </c>
      <c r="B34" s="44">
        <v>54</v>
      </c>
      <c r="C34" s="41">
        <v>1</v>
      </c>
      <c r="D34" s="98" t="s">
        <v>75</v>
      </c>
      <c r="E34" s="41"/>
      <c r="F34" s="98"/>
      <c r="G34" s="91">
        <f>B34*C34</f>
        <v>54</v>
      </c>
      <c r="H34" s="44"/>
      <c r="I34" s="84">
        <f>G34+H34</f>
        <v>54</v>
      </c>
      <c r="J34" s="48" t="s">
        <v>37</v>
      </c>
      <c r="K34" s="83"/>
      <c r="L34" s="13"/>
      <c r="M34" s="13"/>
      <c r="N34" s="13"/>
      <c r="O34" s="13"/>
      <c r="P34" s="13"/>
      <c r="Q34" s="13"/>
      <c r="R34" s="3"/>
      <c r="S34" s="3"/>
      <c r="T34" s="3"/>
      <c r="U34" s="3"/>
      <c r="V34" s="3"/>
      <c r="W34" s="3"/>
      <c r="X34" s="3"/>
      <c r="Y34" s="3"/>
    </row>
    <row r="35" spans="1:25" s="26" customFormat="1" ht="38" customHeight="1" x14ac:dyDescent="0.35">
      <c r="A35" s="51" t="s">
        <v>80</v>
      </c>
      <c r="B35" s="40">
        <v>63</v>
      </c>
      <c r="C35" s="41">
        <v>1</v>
      </c>
      <c r="D35" s="98" t="s">
        <v>75</v>
      </c>
      <c r="E35" s="41"/>
      <c r="F35" s="42"/>
      <c r="G35" s="91">
        <f t="shared" si="4"/>
        <v>63</v>
      </c>
      <c r="H35" s="102"/>
      <c r="I35" s="84">
        <f>G35+H35</f>
        <v>63</v>
      </c>
      <c r="J35" s="97" t="s">
        <v>38</v>
      </c>
      <c r="K35" s="83"/>
      <c r="L35" s="3"/>
      <c r="M35" s="3"/>
      <c r="N35" s="3"/>
      <c r="O35" s="3"/>
      <c r="P35" s="3"/>
      <c r="Q35" s="3"/>
      <c r="R35" s="13"/>
      <c r="S35" s="13"/>
      <c r="T35" s="13"/>
      <c r="U35" s="13"/>
      <c r="V35" s="13"/>
      <c r="W35" s="13"/>
      <c r="X35" s="13"/>
      <c r="Y35" s="13"/>
    </row>
    <row r="36" spans="1:25" ht="32.5" customHeight="1" x14ac:dyDescent="0.35">
      <c r="A36" s="33" t="s">
        <v>6</v>
      </c>
      <c r="B36" s="53"/>
      <c r="C36" s="32"/>
      <c r="D36" s="33"/>
      <c r="E36" s="32"/>
      <c r="F36" s="33"/>
      <c r="G36" s="54">
        <f>SUM(G28:G35)</f>
        <v>543</v>
      </c>
      <c r="H36" s="55">
        <f>SUM(H34:H35)</f>
        <v>0</v>
      </c>
      <c r="I36" s="66">
        <f>SUM(I28:I35)</f>
        <v>543</v>
      </c>
      <c r="J36" s="74" t="b">
        <f>G36=SUM(I28:I35)</f>
        <v>1</v>
      </c>
      <c r="K36" s="77"/>
      <c r="L36" s="13"/>
      <c r="M36" s="13"/>
      <c r="N36" s="13"/>
      <c r="O36" s="13"/>
      <c r="P36" s="13"/>
      <c r="Q36" s="13"/>
      <c r="R36" s="3"/>
      <c r="S36" s="3"/>
      <c r="T36" s="3"/>
      <c r="U36" s="3"/>
      <c r="V36" s="3"/>
      <c r="W36" s="3"/>
      <c r="X36" s="3"/>
      <c r="Y36" s="3"/>
    </row>
    <row r="37" spans="1:25" ht="47" customHeight="1" x14ac:dyDescent="0.35">
      <c r="A37" s="86" t="s">
        <v>43</v>
      </c>
      <c r="B37" s="87"/>
      <c r="C37" s="87"/>
      <c r="D37" s="87"/>
      <c r="E37" s="87"/>
      <c r="F37" s="87"/>
      <c r="G37" s="87"/>
      <c r="H37" s="87"/>
      <c r="I37" s="87"/>
      <c r="J37" s="48"/>
      <c r="K37" s="77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62" x14ac:dyDescent="0.35">
      <c r="A38" s="62" t="s">
        <v>45</v>
      </c>
      <c r="B38" s="92">
        <v>20</v>
      </c>
      <c r="C38" s="93">
        <v>1</v>
      </c>
      <c r="D38" s="52" t="s">
        <v>73</v>
      </c>
      <c r="E38" s="49">
        <v>3.35</v>
      </c>
      <c r="F38" s="52" t="s">
        <v>74</v>
      </c>
      <c r="G38" s="50">
        <f>B38*C38*E38</f>
        <v>67</v>
      </c>
      <c r="H38" s="50"/>
      <c r="I38" s="65">
        <f>G38+H38</f>
        <v>67</v>
      </c>
      <c r="J38" s="103" t="s">
        <v>42</v>
      </c>
      <c r="K38" s="77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s="88" customFormat="1" ht="62" x14ac:dyDescent="0.35">
      <c r="A39" s="62" t="s">
        <v>46</v>
      </c>
      <c r="B39" s="92">
        <v>20</v>
      </c>
      <c r="C39" s="93">
        <v>1</v>
      </c>
      <c r="D39" s="52" t="s">
        <v>73</v>
      </c>
      <c r="E39" s="49">
        <v>3.35</v>
      </c>
      <c r="F39" s="52" t="s">
        <v>74</v>
      </c>
      <c r="G39" s="50">
        <f t="shared" ref="G39:G43" si="5">B39*C39*E39</f>
        <v>67</v>
      </c>
      <c r="H39" s="50"/>
      <c r="I39" s="65">
        <f t="shared" ref="I39:I44" si="6">G39+H39</f>
        <v>67</v>
      </c>
      <c r="J39" s="48" t="s">
        <v>42</v>
      </c>
      <c r="K39" s="7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 s="88" customFormat="1" ht="62" x14ac:dyDescent="0.35">
      <c r="A40" s="62" t="s">
        <v>47</v>
      </c>
      <c r="B40" s="92">
        <v>20</v>
      </c>
      <c r="C40" s="93">
        <v>1</v>
      </c>
      <c r="D40" s="52" t="s">
        <v>73</v>
      </c>
      <c r="E40" s="49">
        <v>3.35</v>
      </c>
      <c r="F40" s="52" t="s">
        <v>74</v>
      </c>
      <c r="G40" s="50">
        <f t="shared" si="5"/>
        <v>67</v>
      </c>
      <c r="H40" s="50"/>
      <c r="I40" s="65">
        <f t="shared" si="6"/>
        <v>67</v>
      </c>
      <c r="J40" s="48" t="s">
        <v>42</v>
      </c>
      <c r="K40" s="77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25" s="88" customFormat="1" ht="62" x14ac:dyDescent="0.35">
      <c r="A41" s="62" t="s">
        <v>48</v>
      </c>
      <c r="B41" s="92">
        <v>20</v>
      </c>
      <c r="C41" s="93">
        <v>1</v>
      </c>
      <c r="D41" s="52" t="s">
        <v>73</v>
      </c>
      <c r="E41" s="49">
        <v>3.35</v>
      </c>
      <c r="F41" s="52" t="s">
        <v>74</v>
      </c>
      <c r="G41" s="50">
        <f t="shared" si="5"/>
        <v>67</v>
      </c>
      <c r="H41" s="50"/>
      <c r="I41" s="65">
        <f t="shared" si="6"/>
        <v>67</v>
      </c>
      <c r="J41" s="48" t="s">
        <v>42</v>
      </c>
      <c r="K41" s="77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25" s="88" customFormat="1" ht="62" x14ac:dyDescent="0.35">
      <c r="A42" s="62" t="s">
        <v>49</v>
      </c>
      <c r="B42" s="92">
        <v>20</v>
      </c>
      <c r="C42" s="93">
        <v>1</v>
      </c>
      <c r="D42" s="52" t="s">
        <v>73</v>
      </c>
      <c r="E42" s="49">
        <v>3.35</v>
      </c>
      <c r="F42" s="52" t="s">
        <v>74</v>
      </c>
      <c r="G42" s="50">
        <f t="shared" si="5"/>
        <v>67</v>
      </c>
      <c r="H42" s="50"/>
      <c r="I42" s="65">
        <f t="shared" si="6"/>
        <v>67</v>
      </c>
      <c r="J42" s="48" t="s">
        <v>42</v>
      </c>
      <c r="K42" s="77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25" s="88" customFormat="1" ht="62" x14ac:dyDescent="0.35">
      <c r="A43" s="62" t="s">
        <v>50</v>
      </c>
      <c r="B43" s="92">
        <v>20</v>
      </c>
      <c r="C43" s="93">
        <v>1</v>
      </c>
      <c r="D43" s="52" t="s">
        <v>73</v>
      </c>
      <c r="E43" s="49">
        <v>3.35</v>
      </c>
      <c r="F43" s="52" t="s">
        <v>74</v>
      </c>
      <c r="G43" s="50">
        <f t="shared" si="5"/>
        <v>67</v>
      </c>
      <c r="H43" s="50"/>
      <c r="I43" s="65">
        <f t="shared" si="6"/>
        <v>67</v>
      </c>
      <c r="J43" s="48" t="s">
        <v>51</v>
      </c>
      <c r="K43" s="77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 spans="1:25" ht="155" x14ac:dyDescent="0.35">
      <c r="A44" s="51" t="s">
        <v>52</v>
      </c>
      <c r="B44" s="92">
        <v>10.5</v>
      </c>
      <c r="C44" s="93">
        <v>6</v>
      </c>
      <c r="D44" s="94" t="s">
        <v>56</v>
      </c>
      <c r="E44" s="49">
        <v>4</v>
      </c>
      <c r="F44" s="52" t="s">
        <v>55</v>
      </c>
      <c r="G44" s="50">
        <f>B44*C44*E44-2</f>
        <v>250</v>
      </c>
      <c r="H44" s="50"/>
      <c r="I44" s="65">
        <f t="shared" si="6"/>
        <v>250</v>
      </c>
      <c r="J44" s="48" t="s">
        <v>82</v>
      </c>
      <c r="K44" s="77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s="88" customFormat="1" ht="62" x14ac:dyDescent="0.35">
      <c r="A45" s="79" t="s">
        <v>44</v>
      </c>
      <c r="B45" s="40">
        <v>11</v>
      </c>
      <c r="C45" s="98">
        <v>22.73</v>
      </c>
      <c r="D45" s="43" t="s">
        <v>56</v>
      </c>
      <c r="E45" s="90">
        <v>1</v>
      </c>
      <c r="F45" s="47" t="s">
        <v>72</v>
      </c>
      <c r="G45" s="40">
        <f>B45*C45-0.03</f>
        <v>250</v>
      </c>
      <c r="H45" s="90"/>
      <c r="I45" s="65">
        <f t="shared" ref="I45" si="7">G45+H45</f>
        <v>250</v>
      </c>
      <c r="J45" s="82" t="s">
        <v>83</v>
      </c>
      <c r="K45" s="77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 spans="1:25" ht="35.5" customHeight="1" x14ac:dyDescent="0.35">
      <c r="A46" s="4" t="s">
        <v>6</v>
      </c>
      <c r="B46" s="57"/>
      <c r="C46" s="58"/>
      <c r="D46" s="59"/>
      <c r="E46" s="58"/>
      <c r="F46" s="59"/>
      <c r="G46" s="60">
        <f>SUM(G38:G45)</f>
        <v>902</v>
      </c>
      <c r="H46" s="61">
        <f>SUM(H38:H38)</f>
        <v>0</v>
      </c>
      <c r="I46" s="67">
        <f>SUM(I38:I45)</f>
        <v>902</v>
      </c>
      <c r="J46" s="74" t="b">
        <f>G46=SUM(I38:I45)</f>
        <v>1</v>
      </c>
      <c r="K46" s="77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35.5" hidden="1" customHeight="1" x14ac:dyDescent="0.35">
      <c r="A47" s="4" t="s">
        <v>14</v>
      </c>
      <c r="B47" s="5"/>
      <c r="C47" s="24"/>
      <c r="D47" s="5"/>
      <c r="E47" s="24"/>
      <c r="F47" s="5"/>
      <c r="G47" s="17">
        <f>SUM(G46,G36,G26,G22)</f>
        <v>2071</v>
      </c>
      <c r="H47" s="18" t="e">
        <f>#REF!+H36+H46+#REF!</f>
        <v>#REF!</v>
      </c>
      <c r="I47" s="68">
        <f>SUM(I46,I36,I26,I22)</f>
        <v>2071</v>
      </c>
      <c r="J47" s="74"/>
      <c r="K47" s="77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25.5" customHeight="1" x14ac:dyDescent="0.35">
      <c r="A48" s="4" t="s">
        <v>33</v>
      </c>
      <c r="B48" s="5"/>
      <c r="C48" s="24"/>
      <c r="D48" s="5"/>
      <c r="E48" s="24"/>
      <c r="F48" s="5"/>
      <c r="G48" s="17">
        <f>SUM(G47,G15)</f>
        <v>2471</v>
      </c>
      <c r="H48" s="18"/>
      <c r="I48" s="68">
        <f>SUM(I47,I15)</f>
        <v>2471</v>
      </c>
      <c r="J48" s="74"/>
      <c r="K48" s="77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26.15" customHeight="1" x14ac:dyDescent="0.35">
      <c r="A49" s="13"/>
      <c r="B49" s="13"/>
      <c r="C49" s="21"/>
      <c r="D49" s="13"/>
      <c r="E49" s="21"/>
      <c r="F49" s="13"/>
      <c r="G49" s="13"/>
      <c r="H49" s="13"/>
      <c r="I49" s="13"/>
      <c r="J49" s="77"/>
      <c r="K49" s="77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36.65" customHeight="1" x14ac:dyDescent="0.35">
      <c r="A50" s="13" t="s">
        <v>32</v>
      </c>
      <c r="B50" s="13"/>
      <c r="C50" s="21"/>
      <c r="D50" s="13"/>
      <c r="E50" s="21"/>
      <c r="F50" s="13"/>
      <c r="G50" s="13"/>
      <c r="H50" s="13"/>
      <c r="I50" s="13"/>
      <c r="J50" s="77"/>
      <c r="K50" s="77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5.75" customHeight="1" x14ac:dyDescent="0.35">
      <c r="A51" s="13" t="s">
        <v>34</v>
      </c>
      <c r="B51" s="13"/>
      <c r="C51" s="21"/>
      <c r="D51" s="13"/>
      <c r="E51" s="21"/>
      <c r="F51" s="13"/>
      <c r="G51" s="13"/>
      <c r="H51" s="13"/>
      <c r="I51" s="13"/>
      <c r="J51" s="77"/>
      <c r="K51" s="77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6.149999999999999" customHeight="1" x14ac:dyDescent="0.35">
      <c r="A52" s="3"/>
      <c r="B52" s="3"/>
      <c r="C52" s="21"/>
      <c r="D52" s="3"/>
      <c r="E52" s="21"/>
      <c r="F52" s="3"/>
      <c r="G52" s="3"/>
      <c r="H52" s="3"/>
      <c r="I52" s="3"/>
      <c r="J52" s="77"/>
      <c r="K52" s="77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5.75" customHeight="1" x14ac:dyDescent="0.35">
      <c r="A53" s="3"/>
      <c r="B53" s="3"/>
      <c r="C53" s="21"/>
      <c r="D53" s="3"/>
      <c r="E53" s="21"/>
      <c r="F53" s="3"/>
      <c r="G53" s="3"/>
      <c r="H53" s="3"/>
      <c r="I53" s="3"/>
      <c r="J53" s="77"/>
      <c r="K53" s="77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s="105" customFormat="1" ht="15" customHeight="1" x14ac:dyDescent="0.3">
      <c r="A54" s="139" t="s">
        <v>90</v>
      </c>
      <c r="B54" s="139"/>
      <c r="C54" s="139"/>
      <c r="D54" s="139"/>
      <c r="E54" s="139"/>
      <c r="F54" s="139"/>
      <c r="G54" s="139"/>
      <c r="H54" s="139"/>
      <c r="I54" s="139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</row>
    <row r="55" spans="1:25" s="105" customFormat="1" ht="15" customHeight="1" x14ac:dyDescent="0.3">
      <c r="A55" s="106"/>
      <c r="B55" s="104"/>
      <c r="C55" s="107"/>
      <c r="D55" s="104"/>
      <c r="E55" s="107"/>
      <c r="F55" s="104"/>
      <c r="G55" s="104"/>
      <c r="H55" s="104"/>
      <c r="I55" s="108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</row>
    <row r="56" spans="1:25" s="105" customFormat="1" ht="15" customHeight="1" x14ac:dyDescent="0.3">
      <c r="A56" s="106"/>
      <c r="B56" s="104"/>
      <c r="C56" s="107"/>
      <c r="D56" s="104"/>
      <c r="E56" s="107"/>
      <c r="F56" s="104"/>
      <c r="G56" s="104"/>
      <c r="H56" s="104"/>
      <c r="I56" s="108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</row>
    <row r="57" spans="1:25" s="105" customFormat="1" ht="15" customHeight="1" x14ac:dyDescent="0.3">
      <c r="A57" s="106"/>
      <c r="B57" s="104"/>
      <c r="C57" s="107"/>
      <c r="D57" s="104"/>
      <c r="E57" s="107"/>
      <c r="F57" s="104"/>
      <c r="G57" s="104"/>
      <c r="H57" s="104"/>
      <c r="I57" s="108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</row>
    <row r="58" spans="1:25" s="105" customFormat="1" ht="15" customHeight="1" x14ac:dyDescent="0.3">
      <c r="A58" s="109" t="s">
        <v>91</v>
      </c>
      <c r="B58" s="106"/>
      <c r="C58" s="106"/>
      <c r="D58" s="110"/>
      <c r="E58" s="110"/>
      <c r="F58" s="106"/>
      <c r="G58" s="111"/>
      <c r="H58" s="109"/>
      <c r="I58" s="108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</row>
    <row r="59" spans="1:25" s="105" customFormat="1" ht="15" customHeight="1" x14ac:dyDescent="0.3">
      <c r="A59" s="140" t="s">
        <v>92</v>
      </c>
      <c r="B59" s="140"/>
      <c r="C59" s="140"/>
      <c r="D59" s="140"/>
      <c r="E59" s="140"/>
      <c r="F59" s="140"/>
      <c r="G59" s="140"/>
      <c r="H59" s="140"/>
      <c r="I59" s="108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</row>
    <row r="60" spans="1:25" s="105" customFormat="1" ht="15" customHeight="1" x14ac:dyDescent="0.3">
      <c r="A60" s="140" t="s">
        <v>93</v>
      </c>
      <c r="B60" s="140"/>
      <c r="C60" s="140"/>
      <c r="D60" s="140"/>
      <c r="E60" s="140"/>
      <c r="F60" s="140"/>
      <c r="G60" s="140"/>
      <c r="H60" s="140"/>
      <c r="I60" s="108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</row>
    <row r="61" spans="1:25" s="105" customFormat="1" ht="15" customHeight="1" x14ac:dyDescent="0.3">
      <c r="A61" s="140" t="s">
        <v>94</v>
      </c>
      <c r="B61" s="140"/>
      <c r="C61" s="140"/>
      <c r="D61" s="140"/>
      <c r="E61" s="140"/>
      <c r="F61" s="140"/>
      <c r="G61" s="140"/>
      <c r="H61" s="140"/>
      <c r="I61" s="108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</row>
    <row r="62" spans="1:25" s="105" customFormat="1" ht="15" customHeight="1" x14ac:dyDescent="0.3">
      <c r="A62" s="140" t="s">
        <v>95</v>
      </c>
      <c r="B62" s="140"/>
      <c r="C62" s="140"/>
      <c r="D62" s="140"/>
      <c r="E62" s="140"/>
      <c r="F62" s="140"/>
      <c r="G62" s="140"/>
      <c r="H62" s="140"/>
      <c r="I62" s="108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</row>
    <row r="63" spans="1:25" s="105" customFormat="1" ht="15" customHeight="1" x14ac:dyDescent="0.3">
      <c r="A63" s="140" t="s">
        <v>96</v>
      </c>
      <c r="B63" s="140"/>
      <c r="C63" s="140"/>
      <c r="D63" s="140"/>
      <c r="E63" s="140"/>
      <c r="F63" s="140"/>
      <c r="G63" s="140"/>
      <c r="H63" s="140"/>
      <c r="I63" s="108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</row>
    <row r="64" spans="1:25" s="105" customFormat="1" ht="15" customHeight="1" x14ac:dyDescent="0.3">
      <c r="A64" s="140" t="s">
        <v>97</v>
      </c>
      <c r="B64" s="140"/>
      <c r="C64" s="140"/>
      <c r="D64" s="140"/>
      <c r="E64" s="140"/>
      <c r="F64" s="140"/>
      <c r="G64" s="140"/>
      <c r="H64" s="140"/>
      <c r="I64" s="140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</row>
    <row r="65" spans="1:22" s="105" customFormat="1" ht="15" customHeight="1" x14ac:dyDescent="0.3">
      <c r="A65" s="140" t="s">
        <v>98</v>
      </c>
      <c r="B65" s="140"/>
      <c r="C65" s="140"/>
      <c r="D65" s="140"/>
      <c r="E65" s="140"/>
      <c r="F65" s="140"/>
      <c r="G65" s="140"/>
      <c r="H65" s="140"/>
      <c r="I65" s="108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</row>
    <row r="66" spans="1:22" s="105" customFormat="1" ht="15" customHeight="1" x14ac:dyDescent="0.3">
      <c r="A66" s="140" t="s">
        <v>99</v>
      </c>
      <c r="B66" s="140"/>
      <c r="C66" s="140"/>
      <c r="D66" s="140"/>
      <c r="E66" s="140"/>
      <c r="F66" s="140"/>
      <c r="G66" s="140"/>
      <c r="H66" s="140"/>
      <c r="I66" s="108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</row>
    <row r="67" spans="1:22" s="105" customFormat="1" ht="15" customHeight="1" x14ac:dyDescent="0.3">
      <c r="A67" s="140" t="s">
        <v>100</v>
      </c>
      <c r="B67" s="140"/>
      <c r="C67" s="140"/>
      <c r="D67" s="140"/>
      <c r="E67" s="140"/>
      <c r="F67" s="140"/>
      <c r="G67" s="140"/>
      <c r="H67" s="140"/>
      <c r="I67" s="108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</row>
    <row r="68" spans="1:22" s="105" customFormat="1" ht="15" customHeight="1" x14ac:dyDescent="0.3">
      <c r="A68" s="140" t="s">
        <v>101</v>
      </c>
      <c r="B68" s="140"/>
      <c r="C68" s="140"/>
      <c r="D68" s="140"/>
      <c r="E68" s="140"/>
      <c r="F68" s="140"/>
      <c r="G68" s="140"/>
      <c r="H68" s="140"/>
      <c r="I68" s="108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</row>
    <row r="69" spans="1:22" s="105" customFormat="1" ht="15" customHeight="1" x14ac:dyDescent="0.3">
      <c r="A69" s="140" t="s">
        <v>102</v>
      </c>
      <c r="B69" s="140"/>
      <c r="C69" s="140"/>
      <c r="D69" s="140"/>
      <c r="E69" s="140"/>
      <c r="F69" s="140"/>
      <c r="G69" s="140"/>
      <c r="H69" s="140"/>
      <c r="I69" s="108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</row>
    <row r="70" spans="1:22" s="105" customFormat="1" ht="15" customHeight="1" x14ac:dyDescent="0.3">
      <c r="A70" s="140" t="s">
        <v>103</v>
      </c>
      <c r="B70" s="140"/>
      <c r="C70" s="140"/>
      <c r="D70" s="140"/>
      <c r="E70" s="140"/>
      <c r="F70" s="140"/>
      <c r="G70" s="140"/>
      <c r="H70" s="140"/>
      <c r="I70" s="108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</row>
    <row r="71" spans="1:22" s="105" customFormat="1" ht="15" customHeight="1" x14ac:dyDescent="0.3">
      <c r="A71" s="140" t="s">
        <v>104</v>
      </c>
      <c r="B71" s="140"/>
      <c r="C71" s="140"/>
      <c r="D71" s="140"/>
      <c r="E71" s="140"/>
      <c r="F71" s="140"/>
      <c r="G71" s="140"/>
      <c r="H71" s="140"/>
      <c r="I71" s="108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</row>
    <row r="72" spans="1:22" s="105" customFormat="1" ht="15" customHeight="1" x14ac:dyDescent="0.3">
      <c r="A72" s="140" t="s">
        <v>105</v>
      </c>
      <c r="B72" s="140"/>
      <c r="C72" s="140"/>
      <c r="D72" s="140"/>
      <c r="E72" s="140"/>
      <c r="F72" s="140"/>
      <c r="G72" s="140"/>
      <c r="H72" s="140"/>
      <c r="I72" s="108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</row>
    <row r="73" spans="1:22" s="105" customFormat="1" ht="15" customHeight="1" x14ac:dyDescent="0.3">
      <c r="A73" s="140" t="s">
        <v>106</v>
      </c>
      <c r="B73" s="140"/>
      <c r="C73" s="140"/>
      <c r="D73" s="140"/>
      <c r="E73" s="140"/>
      <c r="F73" s="140"/>
      <c r="G73" s="140"/>
      <c r="H73" s="140"/>
      <c r="I73" s="108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</row>
    <row r="74" spans="1:22" s="105" customFormat="1" ht="15" customHeight="1" x14ac:dyDescent="0.3">
      <c r="A74" s="140" t="s">
        <v>107</v>
      </c>
      <c r="B74" s="140"/>
      <c r="C74" s="140"/>
      <c r="D74" s="140"/>
      <c r="E74" s="140"/>
      <c r="F74" s="140"/>
      <c r="G74" s="140"/>
      <c r="H74" s="140"/>
      <c r="I74" s="108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</row>
    <row r="75" spans="1:22" s="105" customFormat="1" ht="15" customHeight="1" x14ac:dyDescent="0.3">
      <c r="A75" s="140" t="s">
        <v>108</v>
      </c>
      <c r="B75" s="140"/>
      <c r="C75" s="140"/>
      <c r="D75" s="140"/>
      <c r="E75" s="140"/>
      <c r="F75" s="140"/>
      <c r="G75" s="140"/>
      <c r="H75" s="140"/>
      <c r="I75" s="108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</row>
    <row r="76" spans="1:22" s="105" customFormat="1" ht="15" customHeight="1" x14ac:dyDescent="0.3">
      <c r="A76" s="140" t="s">
        <v>109</v>
      </c>
      <c r="B76" s="140"/>
      <c r="C76" s="140"/>
      <c r="D76" s="140"/>
      <c r="E76" s="140"/>
      <c r="F76" s="140"/>
      <c r="G76" s="140"/>
      <c r="H76" s="140"/>
      <c r="I76" s="108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</row>
    <row r="77" spans="1:22" s="105" customFormat="1" ht="15" customHeight="1" x14ac:dyDescent="0.3">
      <c r="A77" s="140" t="s">
        <v>110</v>
      </c>
      <c r="B77" s="140"/>
      <c r="C77" s="140"/>
      <c r="D77" s="140"/>
      <c r="E77" s="140"/>
      <c r="F77" s="140"/>
      <c r="G77" s="140"/>
      <c r="H77" s="140"/>
      <c r="I77" s="108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</row>
    <row r="78" spans="1:22" s="105" customFormat="1" ht="15" customHeight="1" x14ac:dyDescent="0.3">
      <c r="A78" s="112"/>
      <c r="B78" s="112"/>
      <c r="C78" s="112"/>
      <c r="D78" s="112"/>
      <c r="E78" s="112"/>
      <c r="F78" s="112"/>
      <c r="G78" s="112"/>
      <c r="H78" s="112"/>
      <c r="I78" s="108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</row>
    <row r="79" spans="1:22" s="105" customFormat="1" ht="15" customHeight="1" x14ac:dyDescent="0.3">
      <c r="A79" s="112"/>
      <c r="B79" s="112"/>
      <c r="C79" s="112"/>
      <c r="D79" s="112"/>
      <c r="E79" s="112"/>
      <c r="F79" s="112"/>
      <c r="G79" s="112"/>
      <c r="H79" s="112"/>
      <c r="I79" s="108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</row>
    <row r="80" spans="1:22" s="105" customFormat="1" ht="15" customHeight="1" x14ac:dyDescent="0.3">
      <c r="A80" s="113" t="s">
        <v>111</v>
      </c>
      <c r="B80" s="141" t="s">
        <v>112</v>
      </c>
      <c r="C80" s="141"/>
      <c r="D80" s="141"/>
      <c r="E80" s="141"/>
      <c r="F80" s="141"/>
      <c r="G80" s="141"/>
      <c r="H80" s="141"/>
      <c r="I80" s="108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</row>
    <row r="81" spans="1:12" s="105" customFormat="1" ht="15" customHeight="1" x14ac:dyDescent="0.25">
      <c r="A81" s="114"/>
      <c r="C81" s="115"/>
      <c r="E81" s="115"/>
      <c r="J81" s="116"/>
      <c r="K81" s="114"/>
      <c r="L81" s="116"/>
    </row>
    <row r="82" spans="1:12" ht="15.75" customHeight="1" x14ac:dyDescent="0.35"/>
    <row r="83" spans="1:12" ht="15.75" customHeight="1" x14ac:dyDescent="0.35"/>
    <row r="84" spans="1:12" ht="15.75" customHeight="1" x14ac:dyDescent="0.35"/>
    <row r="85" spans="1:12" ht="15.75" customHeight="1" x14ac:dyDescent="0.35"/>
    <row r="86" spans="1:12" ht="15.75" customHeight="1" x14ac:dyDescent="0.35"/>
    <row r="87" spans="1:12" ht="15.75" customHeight="1" x14ac:dyDescent="0.35"/>
    <row r="88" spans="1:12" ht="15.75" customHeight="1" x14ac:dyDescent="0.35"/>
    <row r="89" spans="1:12" ht="15.75" customHeight="1" x14ac:dyDescent="0.35"/>
    <row r="90" spans="1:12" ht="15.75" customHeight="1" x14ac:dyDescent="0.35"/>
    <row r="91" spans="1:12" ht="15.75" customHeight="1" x14ac:dyDescent="0.35"/>
    <row r="92" spans="1:12" ht="15.75" customHeight="1" x14ac:dyDescent="0.35"/>
    <row r="93" spans="1:12" ht="15.75" customHeight="1" x14ac:dyDescent="0.35"/>
    <row r="94" spans="1:12" ht="15.75" customHeight="1" x14ac:dyDescent="0.35"/>
    <row r="95" spans="1:12" ht="15.75" customHeight="1" x14ac:dyDescent="0.35"/>
    <row r="96" spans="1:12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</sheetData>
  <mergeCells count="33">
    <mergeCell ref="B80:H80"/>
    <mergeCell ref="A73:H73"/>
    <mergeCell ref="A74:H74"/>
    <mergeCell ref="A75:H75"/>
    <mergeCell ref="A76:H76"/>
    <mergeCell ref="A77:H77"/>
    <mergeCell ref="A68:H68"/>
    <mergeCell ref="A69:H69"/>
    <mergeCell ref="A70:H70"/>
    <mergeCell ref="A71:H71"/>
    <mergeCell ref="A72:H72"/>
    <mergeCell ref="A63:H63"/>
    <mergeCell ref="A64:I64"/>
    <mergeCell ref="A65:H65"/>
    <mergeCell ref="A66:H66"/>
    <mergeCell ref="A67:H67"/>
    <mergeCell ref="A54:I54"/>
    <mergeCell ref="A59:H59"/>
    <mergeCell ref="A60:H60"/>
    <mergeCell ref="A61:H61"/>
    <mergeCell ref="A62:H62"/>
    <mergeCell ref="A1:J2"/>
    <mergeCell ref="A11:I11"/>
    <mergeCell ref="B7:J7"/>
    <mergeCell ref="B8:J8"/>
    <mergeCell ref="B6:J6"/>
    <mergeCell ref="B23:I23"/>
    <mergeCell ref="B27:I27"/>
    <mergeCell ref="A16:I16"/>
    <mergeCell ref="B17:I17"/>
    <mergeCell ref="A3:J3"/>
    <mergeCell ref="A4:J4"/>
    <mergeCell ref="A5:J5"/>
  </mergeCells>
  <phoneticPr fontId="19" type="noConversion"/>
  <hyperlinks>
    <hyperlink ref="J33" r:id="rId1" xr:uid="{C2B3C0C7-D52F-4DEC-8A9A-8388E692E821}"/>
    <hyperlink ref="J35" r:id="rId2" xr:uid="{1BD38B55-4A17-46F9-B05B-A336843AE29D}"/>
  </hyperlinks>
  <pageMargins left="0.7" right="0.7" top="0.75" bottom="0.75" header="0" footer="0"/>
  <pageSetup scale="71" fitToHeight="0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5FB5085FF40B46A7A8C2BE85708A8F" ma:contentTypeVersion="15" ma:contentTypeDescription="Create a new document." ma:contentTypeScope="" ma:versionID="30a74f437e18c9c96baad07ff1bed1bd">
  <xsd:schema xmlns:xsd="http://www.w3.org/2001/XMLSchema" xmlns:xs="http://www.w3.org/2001/XMLSchema" xmlns:p="http://schemas.microsoft.com/office/2006/metadata/properties" xmlns:ns2="0f94f575-85a1-4b48-910c-a1a2f303363b" xmlns:ns3="da921f07-41b4-4a5b-855f-4066ac595c30" targetNamespace="http://schemas.microsoft.com/office/2006/metadata/properties" ma:root="true" ma:fieldsID="3f4841c9d14863ddedd11fec532c5007" ns2:_="" ns3:_="">
    <xsd:import namespace="0f94f575-85a1-4b48-910c-a1a2f303363b"/>
    <xsd:import namespace="da921f07-41b4-4a5b-855f-4066ac595c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2a7b3717d71400090b7ef98290c589e" minOccurs="0"/>
                <xsd:element ref="ns3:TaxCatchAll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4f575-85a1-4b48-910c-a1a2f30336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2a7b3717d71400090b7ef98290c589e" ma:index="11" nillable="true" ma:taxonomy="true" ma:internalName="i2a7b3717d71400090b7ef98290c589e" ma:taxonomyFieldName="Country" ma:displayName="Country" ma:default="1;#Ukraine|6c0a03d6-d55a-453f-ac0b-6a8efd2ac28e" ma:fieldId="{22a7b371-7d71-4000-90b7-ef98290c589e}" ma:taxonomyMulti="true" ma:sspId="fe952b0e-87b1-4651-bd97-4ae9bbb31ca5" ma:termSetId="1aae8845-0c15-4b09-8c7f-8bc1846b1d0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21f07-41b4-4a5b-855f-4066ac595c3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148253e-51aa-4758-90b2-d66fbd5618d1}" ma:internalName="TaxCatchAll" ma:showField="CatchAllData" ma:web="da921f07-41b4-4a5b-855f-4066ac595c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921f07-41b4-4a5b-855f-4066ac595c30">
      <Value>1</Value>
    </TaxCatchAll>
    <i2a7b3717d71400090b7ef98290c589e xmlns="0f94f575-85a1-4b48-910c-a1a2f303363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Ukraine</TermName>
          <TermId xmlns="http://schemas.microsoft.com/office/infopath/2007/PartnerControls">6c0a03d6-d55a-453f-ac0b-6a8efd2ac28e</TermId>
        </TermInfo>
      </Terms>
    </i2a7b3717d71400090b7ef98290c589e>
  </documentManagement>
</p:properties>
</file>

<file path=customXml/itemProps1.xml><?xml version="1.0" encoding="utf-8"?>
<ds:datastoreItem xmlns:ds="http://schemas.openxmlformats.org/officeDocument/2006/customXml" ds:itemID="{B429EDA0-6E2D-4030-9768-E05101ED4071}"/>
</file>

<file path=customXml/itemProps2.xml><?xml version="1.0" encoding="utf-8"?>
<ds:datastoreItem xmlns:ds="http://schemas.openxmlformats.org/officeDocument/2006/customXml" ds:itemID="{661F53BD-F940-457E-A8A7-9FACD55857A9}"/>
</file>

<file path=customXml/itemProps3.xml><?xml version="1.0" encoding="utf-8"?>
<ds:datastoreItem xmlns:ds="http://schemas.openxmlformats.org/officeDocument/2006/customXml" ds:itemID="{8B99B75B-A1C6-4382-B2B5-B723E944CD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Olena Pogorila</dc:creator>
  <cp:lastModifiedBy>Oleksandra Protsenko</cp:lastModifiedBy>
  <cp:lastPrinted>2020-02-27T08:32:09Z</cp:lastPrinted>
  <dcterms:created xsi:type="dcterms:W3CDTF">2019-01-28T08:29:33Z</dcterms:created>
  <dcterms:modified xsi:type="dcterms:W3CDTF">2020-11-08T07:33:05Z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0x010100235FB5085FF40B46A7A8C2BE85708A8F</vt:lpwstr>
  </property>
</Properties>
</file>