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25" windowHeight="10425"/>
  </bookViews>
  <sheets>
    <sheet name="Sheet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39" i="1" l="1"/>
  <c r="J25" i="1" l="1"/>
  <c r="J15" i="1"/>
  <c r="G43" i="1"/>
  <c r="I39" i="1"/>
  <c r="I36" i="1"/>
  <c r="G38" i="1"/>
  <c r="I38" i="1" s="1"/>
  <c r="G40" i="1"/>
  <c r="I40" i="1" s="1"/>
  <c r="G36" i="1"/>
  <c r="I25" i="1"/>
  <c r="G25" i="1"/>
  <c r="I28" i="1"/>
  <c r="I29" i="1"/>
  <c r="I30" i="1"/>
  <c r="I31" i="1"/>
  <c r="I32" i="1"/>
  <c r="I27" i="1"/>
  <c r="G33" i="1"/>
  <c r="G34" i="1" s="1"/>
  <c r="I24" i="1"/>
  <c r="I23" i="1"/>
  <c r="G24" i="1"/>
  <c r="G23" i="1"/>
  <c r="I19" i="1"/>
  <c r="G20" i="1"/>
  <c r="I20" i="1" s="1"/>
  <c r="G18" i="1"/>
  <c r="I18" i="1" s="1"/>
  <c r="J34" i="1" l="1"/>
  <c r="I33" i="1"/>
  <c r="I34" i="1" s="1"/>
  <c r="I21" i="1"/>
  <c r="G21" i="1"/>
  <c r="J21" i="1" s="1"/>
  <c r="J41" i="1"/>
  <c r="G13" i="1"/>
  <c r="H41" i="1" l="1"/>
  <c r="G12" i="1" l="1"/>
  <c r="G15" i="1" s="1"/>
  <c r="H34" i="1"/>
  <c r="H45" i="1"/>
  <c r="H46" i="1" l="1"/>
  <c r="I13" i="1"/>
  <c r="I12" i="1"/>
  <c r="I15" i="1" l="1"/>
  <c r="G45" i="1" l="1"/>
  <c r="I43" i="1"/>
  <c r="I45" i="1" s="1"/>
  <c r="I46" i="1" s="1"/>
  <c r="I47" i="1" s="1"/>
  <c r="J45" i="1" l="1"/>
  <c r="G46" i="1"/>
  <c r="G47" i="1" s="1"/>
</calcChain>
</file>

<file path=xl/sharedStrings.xml><?xml version="1.0" encoding="utf-8"?>
<sst xmlns="http://schemas.openxmlformats.org/spreadsheetml/2006/main" count="113" uniqueCount="88">
  <si>
    <t>Type of expenditure</t>
  </si>
  <si>
    <t>Qty</t>
  </si>
  <si>
    <t>Unit</t>
  </si>
  <si>
    <t>Cost Share</t>
  </si>
  <si>
    <t>workshop /training</t>
  </si>
  <si>
    <t>unit</t>
  </si>
  <si>
    <t>Subtotal</t>
  </si>
  <si>
    <t>day</t>
  </si>
  <si>
    <t>Project Name/Назва проекту</t>
  </si>
  <si>
    <t>Organization Name (if applicable)/Партнер НГО</t>
  </si>
  <si>
    <t>Duration/Тривалість проекту</t>
  </si>
  <si>
    <t>Тип витрат</t>
  </si>
  <si>
    <t>К-сть</t>
  </si>
  <si>
    <t>Од.</t>
  </si>
  <si>
    <t>Власний внесок</t>
  </si>
  <si>
    <t>TOTAL DIRECT CHARGES/ Всього прямі витрати</t>
  </si>
  <si>
    <t>Bank expenses /Банківські витрати</t>
  </si>
  <si>
    <t>(один спільний для команди)</t>
  </si>
  <si>
    <t>Appendix 2/ Додаток 2</t>
  </si>
  <si>
    <t>BUDGET/ БЮДЖЕТ</t>
  </si>
  <si>
    <t>Stationery Supplies/Канцтовари:</t>
  </si>
  <si>
    <t>Ціль витрат, призначення</t>
  </si>
  <si>
    <t>Інші прямі витрати на супровід проєкту (Other program support costs)</t>
  </si>
  <si>
    <t>Unit Costs,USD</t>
  </si>
  <si>
    <t>Total Cost, USD</t>
  </si>
  <si>
    <t>TOTAL COST, USD</t>
  </si>
  <si>
    <t>Ціна од. дол.США</t>
  </si>
  <si>
    <t>Загальні  Витрати, дол.США</t>
  </si>
  <si>
    <t>ЗАГАЛЬНІ ВИТРАТИ.Дол.США</t>
  </si>
  <si>
    <t>Загалом витрати на супровід проєкту (Total Other Program Support Costs)</t>
  </si>
  <si>
    <t>Projects organization expenditures / Витрати на організацію заходів</t>
  </si>
  <si>
    <t>Printing &amp; Copying/ Послуги друку - Копіювання та тиражування матеріалів (вказати що саме буде друкуватися)</t>
  </si>
  <si>
    <t>Other direct costs/ Інше (інформаційні стійки,стенди, кава -паузи тощо), що потрібно для реалізації вашої ідеї в рамках гранту</t>
  </si>
  <si>
    <t>Rent of expenditures: transport, venue, equipment, etc./Оренда транспорту, зали, обладнання, тощо</t>
  </si>
  <si>
    <t>Contractul: trainers services/Тренерські послуги</t>
  </si>
  <si>
    <r>
      <t>Small honorarium to the speaker</t>
    </r>
    <r>
      <rPr>
        <sz val="12"/>
        <rFont val="Calibri"/>
        <family val="2"/>
      </rPr>
      <t>/coaches NAME OF THE SPEAKERs</t>
    </r>
    <r>
      <rPr>
        <sz val="12"/>
        <color rgb="FFFF0000"/>
        <rFont val="Calibri"/>
        <family val="2"/>
      </rPr>
      <t xml:space="preserve"> </t>
    </r>
    <r>
      <rPr>
        <sz val="12"/>
        <color rgb="FF000000"/>
        <rFont val="Calibri"/>
        <family val="2"/>
      </rPr>
      <t>(with taxes) /Гонорар для спікерів/тренерів з податками</t>
    </r>
  </si>
  <si>
    <t>Усі витрати у бюджеті мають бути безпосередньо пов’язані з реалізацією діяльності згідно робочого плану та направлення на досягнення цілей грантової програми.</t>
  </si>
  <si>
    <t>TOTAL BUDGET, USD/ Загальна сума бюджету, Дол.США:</t>
  </si>
  <si>
    <t>All costs in the budget should be directly related to the implementation of activities according to the work plan and to achieve the objectives of the grant program.</t>
  </si>
  <si>
    <t>Purpose, details</t>
  </si>
  <si>
    <t>Видавничий проєкт для популяризації медіаграмотності в селах, малих містах та ОТГ Івано-Франківської області</t>
  </si>
  <si>
    <t>ГО «Асоціація сталого розвитку громад»</t>
  </si>
  <si>
    <t>шт</t>
  </si>
  <si>
    <t>Єврофлаєри</t>
  </si>
  <si>
    <t>Папір А4</t>
  </si>
  <si>
    <t>Блокноти з логотипом проєкту</t>
  </si>
  <si>
    <t>міс.</t>
  </si>
  <si>
    <t>Для розробки макетів та сценаріїв</t>
  </si>
  <si>
    <t xml:space="preserve">Дизайн єврофлаєрів </t>
  </si>
  <si>
    <t>Роздаткові матеріали для учасників тренінгів</t>
  </si>
  <si>
    <t>Рол-ап</t>
  </si>
  <si>
    <t>Брендинг для тренерів</t>
  </si>
  <si>
    <t>Для учасників проєкту</t>
  </si>
  <si>
    <t>Послуги пересилки (Нова Пошта)</t>
  </si>
  <si>
    <t>посилка</t>
  </si>
  <si>
    <t>Пересилка роздаткових матеріалів у школи</t>
  </si>
  <si>
    <t xml:space="preserve">Дизайн рол-апа </t>
  </si>
  <si>
    <r>
      <t xml:space="preserve">Small honorarium to the teamleader </t>
    </r>
    <r>
      <rPr>
        <sz val="12"/>
        <rFont val="Calibri"/>
        <family val="2"/>
      </rPr>
      <t xml:space="preserve"> </t>
    </r>
    <r>
      <rPr>
        <sz val="12"/>
        <color rgb="FFFF0000"/>
        <rFont val="Calibri"/>
        <family val="2"/>
      </rPr>
      <t xml:space="preserve"> </t>
    </r>
    <r>
      <rPr>
        <sz val="12"/>
        <color rgb="FF000000"/>
        <rFont val="Calibri"/>
        <family val="2"/>
      </rPr>
      <t>(with taxes) /Гонорар для керівника проєкту Пристай Г.І.</t>
    </r>
  </si>
  <si>
    <t>Зйомка та монтаж відеоролика</t>
  </si>
  <si>
    <t xml:space="preserve">Передплата Zoom </t>
  </si>
  <si>
    <t xml:space="preserve">Веб камера Defender G-lens 2597 HD720P (63197)
</t>
  </si>
  <si>
    <t xml:space="preserve"> Навушники Asus TUF Gaming H3 Gun Metal (90YH028G-B1UA00)</t>
  </si>
  <si>
    <t>Маршрутизатор Asus RT-AC58U V2</t>
  </si>
  <si>
    <t>год</t>
  </si>
  <si>
    <t>ведення 1 р.р.</t>
  </si>
  <si>
    <t>ведення банківського рахунку, оплата платежів</t>
  </si>
  <si>
    <t>залучення бухгалтера</t>
  </si>
  <si>
    <t>Accountant fee /Послуги бухгалтера Князюк І.В. (16 год на міс. протягом 5 міс)</t>
  </si>
  <si>
    <t>Маски звичайні індивідуальні захисні</t>
  </si>
  <si>
    <t>Санітайзери</t>
  </si>
  <si>
    <t>Текстильна продукція з логотипом проєкту/T-shirts with logo</t>
  </si>
  <si>
    <t>міс</t>
  </si>
  <si>
    <t>Телевізор</t>
  </si>
  <si>
    <t>https://brain.com.ua/Naushniki_ASUS_TUF_Gaming_H3_Gun_Metal_90YH028G-B1UA00-p644641.html?fbclid=IwAR0HF7GOqk63zsHiRigYAnkpuPYqpBBpQoP4ouoaiMM1PytUxNCbnzLRiJc</t>
  </si>
  <si>
    <t>https://brain.com.ua/Marshrutizator_ASUS_RT-AC58U-p267348.html?fbclid=IwAR1W_FpEj9ssFod6LeR-sKxkNio-0tWnnuwzhtlj6P8axkmJMHMP6qSfxl8</t>
  </si>
  <si>
    <t>https://brain.com.ua/Veb-kamera_Defender_G-lens_2597_HD720p_63197-p72749.html?fbclid=IwAR370RH45wuxyZAdIoepbo2eeS7QXwYqdriOFopiym_H61Yw_W0LkLr30XA</t>
  </si>
  <si>
    <t xml:space="preserve">Послуга встановлення програм (презентаційних) </t>
  </si>
  <si>
    <t>https://brain.com.ua/</t>
  </si>
  <si>
    <t>15.10.20 -16.02.21 р.</t>
  </si>
  <si>
    <t>https://bonbon.if.ua/odnorazova-produkcya/maski/imtop-medicare-maski-blakitn-50-sht-up-uk/?fbclid=IwAR0zv3owBzh53ynGHe4yR3wUew_4f-WyQjnfTiQOyS8wWtCRwKiuR5zIQuA</t>
  </si>
  <si>
    <t>https://profsalon.com.ua/p538216459-sredstvo-ahd-2000.html?gclid=EAIaIQobChMI0bvB5pTG7AIVkakYCh3_XQtGEAQYASABEgKWafD_BwE</t>
  </si>
  <si>
    <t>Брендинг проєкту (для заходів).Розмір- 2*2м.</t>
  </si>
  <si>
    <t>Pro пакет на 4 міс. (в рамках періоду гранту).</t>
  </si>
  <si>
    <t xml:space="preserve">Телевізор буде призначений для забезпечення мультимедією тренінгів.  https://brain.com.ua/Televizor_Vinga_S32HD22B-p609500.html?fbclid=IwAR32r_xsjDcWG1TYmsCfr2DQBnFyxPGgYJMUukBFXhN7CH3Fnc25JEzIWlk .    </t>
  </si>
  <si>
    <t>$ -</t>
  </si>
  <si>
    <t>20 usd/1 workshop (2 hours)/1 speaker  x 20 workshops. Марчук Ганна Іванівна, Бойчук Ігор Васильович, Марчук Наталія Василівна, Хороб Соломія Степанівна, Савчук Руслана Любомирівна, Шотурма Наталія Володимирівна. Керівник- Пристай Галина Іванівна.</t>
  </si>
  <si>
    <t>Відеоролик на тему медіаграмотності. Тривалість - 5хв. Кодування в MPEG 30 FPS, 720 р. Оплата погодиннно-300 грн ( 11 $)</t>
  </si>
  <si>
    <t xml:space="preserve">Керівництво всіма процесами проєкту: розробкою тренінгів; організацією та проведенням тренінгів; закупівлею технічними засобами;  закупівлею медичних засобів; закупівлею канцелярських засобів; налагодження комунікації з громадою для проведення тренінгів. Контроль за виконанням відповідно до робочого плану проєкту.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</si>
</sst>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_);[Red]\(&quot;$&quot;#,##0\)"/>
    <numFmt numFmtId="165" formatCode="_(&quot;$&quot;* #,##0.00_);_(&quot;$&quot;* \(#,##0.00\);_(&quot;$&quot;* &quot;-&quot;??_);_(@_)"/>
    <numFmt numFmtId="166" formatCode="_([$$-409]* #,##0.00_);_([$$-409]* \(#,##0.00\);_([$$-409]* &quot;-&quot;??_);_(@_)"/>
    <numFmt numFmtId="167" formatCode="_-[$$-409]* #,##0.00_ ;_-[$$-409]* \-#,##0.00\ ;_-[$$-409]* &quot;-&quot;??_ ;_-@_ "/>
  </numFmts>
  <fonts count="26">
    <font>
      <sz val="11"/>
      <color rgb="FF000000"/>
      <name val="Calibri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2"/>
      <color rgb="FFFF0000"/>
      <name val="Calibri"/>
      <family val="2"/>
    </font>
    <font>
      <b/>
      <sz val="12"/>
      <color rgb="FFFF0000"/>
      <name val="Calibri"/>
      <family val="2"/>
    </font>
    <font>
      <sz val="22"/>
      <color rgb="FF212121"/>
      <name val="Inherit"/>
      <charset val="204"/>
    </font>
    <font>
      <b/>
      <sz val="12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color theme="4" tint="-0.499984740745262"/>
      <name val="Calibri"/>
      <family val="2"/>
      <charset val="204"/>
    </font>
    <font>
      <b/>
      <sz val="11"/>
      <color theme="4" tint="-0.499984740745262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color rgb="FF000000"/>
      <name val="Calibri"/>
    </font>
    <font>
      <sz val="12"/>
      <color rgb="FFC00000"/>
      <name val="Calibri"/>
      <family val="2"/>
    </font>
    <font>
      <b/>
      <sz val="10"/>
      <color theme="1"/>
      <name val="Arial"/>
      <family val="2"/>
      <charset val="204"/>
    </font>
    <font>
      <b/>
      <sz val="12"/>
      <name val="Calibri"/>
      <family val="2"/>
      <charset val="204"/>
    </font>
    <font>
      <u/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165" fontId="21" fillId="0" borderId="0" applyFont="0" applyFill="0" applyBorder="0" applyAlignment="0" applyProtection="0"/>
  </cellStyleXfs>
  <cellXfs count="133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0" fontId="2" fillId="0" borderId="0" xfId="0" applyFont="1" applyAlignment="1">
      <alignment horizontal="left" wrapText="1"/>
    </xf>
    <xf numFmtId="0" fontId="1" fillId="2" borderId="4" xfId="0" applyFont="1" applyFill="1" applyBorder="1" applyAlignment="1"/>
    <xf numFmtId="164" fontId="2" fillId="2" borderId="5" xfId="0" applyNumberFormat="1" applyFont="1" applyFill="1" applyBorder="1" applyAlignment="1"/>
    <xf numFmtId="0" fontId="2" fillId="2" borderId="5" xfId="0" applyFont="1" applyFill="1" applyBorder="1" applyAlignment="1"/>
    <xf numFmtId="166" fontId="1" fillId="2" borderId="6" xfId="0" applyNumberFormat="1" applyFont="1" applyFill="1" applyBorder="1" applyAlignment="1"/>
    <xf numFmtId="166" fontId="6" fillId="2" borderId="5" xfId="0" applyNumberFormat="1" applyFont="1" applyFill="1" applyBorder="1" applyAlignment="1"/>
    <xf numFmtId="166" fontId="2" fillId="0" borderId="0" xfId="0" applyNumberFormat="1" applyFont="1" applyAlignment="1">
      <alignment horizontal="left"/>
    </xf>
    <xf numFmtId="0" fontId="2" fillId="0" borderId="0" xfId="0" applyFont="1" applyAlignment="1"/>
    <xf numFmtId="0" fontId="1" fillId="2" borderId="7" xfId="0" applyFont="1" applyFill="1" applyBorder="1" applyAlignment="1"/>
    <xf numFmtId="164" fontId="1" fillId="2" borderId="8" xfId="0" applyNumberFormat="1" applyFont="1" applyFill="1" applyBorder="1" applyAlignment="1"/>
    <xf numFmtId="0" fontId="1" fillId="2" borderId="8" xfId="0" applyFont="1" applyFill="1" applyBorder="1" applyAlignment="1"/>
    <xf numFmtId="166" fontId="1" fillId="2" borderId="9" xfId="0" applyNumberFormat="1" applyFont="1" applyFill="1" applyBorder="1" applyAlignment="1"/>
    <xf numFmtId="166" fontId="6" fillId="2" borderId="8" xfId="0" applyNumberFormat="1" applyFont="1" applyFill="1" applyBorder="1" applyAlignment="1"/>
    <xf numFmtId="0" fontId="0" fillId="0" borderId="0" xfId="0" applyFont="1" applyAlignment="1"/>
    <xf numFmtId="0" fontId="0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2" borderId="5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166" fontId="2" fillId="0" borderId="0" xfId="0" applyNumberFormat="1" applyFont="1" applyBorder="1" applyAlignment="1">
      <alignment horizontal="left"/>
    </xf>
    <xf numFmtId="0" fontId="0" fillId="0" borderId="0" xfId="0" applyFont="1" applyAlignment="1"/>
    <xf numFmtId="0" fontId="10" fillId="0" borderId="0" xfId="1" applyAlignment="1">
      <alignment horizontal="left"/>
    </xf>
    <xf numFmtId="0" fontId="1" fillId="0" borderId="14" xfId="0" applyFont="1" applyBorder="1" applyAlignment="1"/>
    <xf numFmtId="0" fontId="1" fillId="2" borderId="14" xfId="0" applyFont="1" applyFill="1" applyBorder="1" applyAlignment="1">
      <alignment horizontal="right"/>
    </xf>
    <xf numFmtId="0" fontId="1" fillId="2" borderId="14" xfId="0" applyFont="1" applyFill="1" applyBorder="1" applyAlignment="1"/>
    <xf numFmtId="0" fontId="0" fillId="0" borderId="14" xfId="0" applyFont="1" applyBorder="1" applyAlignment="1"/>
    <xf numFmtId="166" fontId="14" fillId="0" borderId="14" xfId="0" applyNumberFormat="1" applyFont="1" applyBorder="1" applyAlignment="1">
      <alignment horizontal="left"/>
    </xf>
    <xf numFmtId="0" fontId="15" fillId="0" borderId="14" xfId="0" applyFont="1" applyBorder="1" applyAlignment="1">
      <alignment horizontal="right"/>
    </xf>
    <xf numFmtId="0" fontId="15" fillId="0" borderId="14" xfId="0" applyFont="1" applyBorder="1" applyAlignment="1">
      <alignment horizontal="left"/>
    </xf>
    <xf numFmtId="166" fontId="15" fillId="0" borderId="14" xfId="0" applyNumberFormat="1" applyFont="1" applyBorder="1" applyAlignment="1">
      <alignment horizontal="left"/>
    </xf>
    <xf numFmtId="0" fontId="14" fillId="0" borderId="14" xfId="0" applyFont="1" applyBorder="1" applyAlignment="1">
      <alignment horizontal="right"/>
    </xf>
    <xf numFmtId="166" fontId="9" fillId="0" borderId="14" xfId="0" applyNumberFormat="1" applyFont="1" applyBorder="1" applyAlignment="1">
      <alignment horizontal="left"/>
    </xf>
    <xf numFmtId="0" fontId="9" fillId="0" borderId="14" xfId="0" applyFont="1" applyBorder="1" applyAlignment="1">
      <alignment horizontal="right"/>
    </xf>
    <xf numFmtId="0" fontId="9" fillId="0" borderId="14" xfId="0" applyFont="1" applyBorder="1" applyAlignment="1">
      <alignment horizontal="left"/>
    </xf>
    <xf numFmtId="0" fontId="11" fillId="0" borderId="14" xfId="0" applyFont="1" applyBorder="1" applyAlignment="1"/>
    <xf numFmtId="0" fontId="12" fillId="0" borderId="14" xfId="0" applyFont="1" applyBorder="1" applyAlignment="1">
      <alignment wrapText="1"/>
    </xf>
    <xf numFmtId="166" fontId="9" fillId="0" borderId="14" xfId="0" applyNumberFormat="1" applyFont="1" applyBorder="1" applyAlignment="1"/>
    <xf numFmtId="0" fontId="1" fillId="2" borderId="14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/>
    </xf>
    <xf numFmtId="0" fontId="17" fillId="0" borderId="14" xfId="0" applyFont="1" applyBorder="1" applyAlignment="1"/>
    <xf numFmtId="0" fontId="2" fillId="0" borderId="14" xfId="0" applyFont="1" applyBorder="1" applyAlignment="1">
      <alignment wrapText="1"/>
    </xf>
    <xf numFmtId="166" fontId="2" fillId="0" borderId="14" xfId="0" applyNumberFormat="1" applyFont="1" applyBorder="1" applyAlignment="1"/>
    <xf numFmtId="0" fontId="2" fillId="0" borderId="14" xfId="0" applyFont="1" applyBorder="1" applyAlignment="1">
      <alignment horizontal="right"/>
    </xf>
    <xf numFmtId="0" fontId="2" fillId="0" borderId="14" xfId="0" applyFont="1" applyBorder="1" applyAlignment="1"/>
    <xf numFmtId="166" fontId="2" fillId="0" borderId="14" xfId="0" applyNumberFormat="1" applyFont="1" applyBorder="1" applyAlignment="1">
      <alignment horizontal="left"/>
    </xf>
    <xf numFmtId="0" fontId="3" fillId="0" borderId="14" xfId="0" applyFont="1" applyBorder="1" applyAlignment="1">
      <alignment horizontal="left" wrapText="1"/>
    </xf>
    <xf numFmtId="0" fontId="2" fillId="0" borderId="14" xfId="0" applyFont="1" applyBorder="1" applyAlignment="1">
      <alignment horizontal="left"/>
    </xf>
    <xf numFmtId="166" fontId="5" fillId="0" borderId="14" xfId="0" applyNumberFormat="1" applyFont="1" applyBorder="1" applyAlignment="1">
      <alignment horizontal="left"/>
    </xf>
    <xf numFmtId="164" fontId="1" fillId="2" borderId="14" xfId="0" applyNumberFormat="1" applyFont="1" applyFill="1" applyBorder="1" applyAlignment="1"/>
    <xf numFmtId="166" fontId="1" fillId="2" borderId="14" xfId="0" applyNumberFormat="1" applyFont="1" applyFill="1" applyBorder="1" applyAlignment="1"/>
    <xf numFmtId="166" fontId="6" fillId="2" borderId="14" xfId="0" applyNumberFormat="1" applyFont="1" applyFill="1" applyBorder="1" applyAlignment="1"/>
    <xf numFmtId="0" fontId="20" fillId="0" borderId="14" xfId="0" applyFont="1" applyBorder="1" applyAlignment="1">
      <alignment wrapText="1"/>
    </xf>
    <xf numFmtId="164" fontId="1" fillId="2" borderId="3" xfId="0" applyNumberFormat="1" applyFont="1" applyFill="1" applyBorder="1" applyAlignment="1"/>
    <xf numFmtId="0" fontId="1" fillId="2" borderId="3" xfId="0" applyFont="1" applyFill="1" applyBorder="1" applyAlignment="1">
      <alignment horizontal="right"/>
    </xf>
    <xf numFmtId="0" fontId="1" fillId="2" borderId="3" xfId="0" applyFont="1" applyFill="1" applyBorder="1" applyAlignment="1"/>
    <xf numFmtId="166" fontId="1" fillId="2" borderId="10" xfId="0" applyNumberFormat="1" applyFont="1" applyFill="1" applyBorder="1" applyAlignment="1"/>
    <xf numFmtId="166" fontId="6" fillId="2" borderId="3" xfId="0" applyNumberFormat="1" applyFont="1" applyFill="1" applyBorder="1" applyAlignment="1"/>
    <xf numFmtId="0" fontId="2" fillId="0" borderId="14" xfId="0" applyFont="1" applyBorder="1" applyAlignment="1">
      <alignment horizontal="left" wrapText="1"/>
    </xf>
    <xf numFmtId="166" fontId="15" fillId="0" borderId="11" xfId="0" applyNumberFormat="1" applyFont="1" applyBorder="1" applyAlignment="1">
      <alignment horizontal="left"/>
    </xf>
    <xf numFmtId="166" fontId="1" fillId="2" borderId="5" xfId="0" applyNumberFormat="1" applyFont="1" applyFill="1" applyBorder="1" applyAlignment="1"/>
    <xf numFmtId="166" fontId="2" fillId="0" borderId="11" xfId="0" applyNumberFormat="1" applyFont="1" applyBorder="1" applyAlignment="1">
      <alignment horizontal="left"/>
    </xf>
    <xf numFmtId="166" fontId="1" fillId="2" borderId="11" xfId="0" applyNumberFormat="1" applyFont="1" applyFill="1" applyBorder="1" applyAlignment="1"/>
    <xf numFmtId="166" fontId="1" fillId="2" borderId="3" xfId="0" applyNumberFormat="1" applyFont="1" applyFill="1" applyBorder="1" applyAlignment="1"/>
    <xf numFmtId="166" fontId="1" fillId="2" borderId="8" xfId="0" applyNumberFormat="1" applyFont="1" applyFill="1" applyBorder="1" applyAlignment="1"/>
    <xf numFmtId="0" fontId="1" fillId="0" borderId="14" xfId="0" applyFont="1" applyBorder="1" applyAlignment="1">
      <alignment horizontal="left"/>
    </xf>
    <xf numFmtId="167" fontId="9" fillId="0" borderId="14" xfId="0" applyNumberFormat="1" applyFont="1" applyBorder="1" applyAlignment="1">
      <alignment horizontal="left"/>
    </xf>
    <xf numFmtId="9" fontId="16" fillId="0" borderId="14" xfId="0" applyNumberFormat="1" applyFont="1" applyBorder="1" applyAlignment="1">
      <alignment wrapText="1"/>
    </xf>
    <xf numFmtId="0" fontId="1" fillId="0" borderId="14" xfId="0" applyFont="1" applyBorder="1" applyAlignment="1">
      <alignment horizontal="left" wrapText="1"/>
    </xf>
    <xf numFmtId="0" fontId="0" fillId="0" borderId="14" xfId="0" applyFont="1" applyBorder="1" applyAlignment="1"/>
    <xf numFmtId="166" fontId="11" fillId="0" borderId="14" xfId="0" applyNumberFormat="1" applyFont="1" applyBorder="1" applyAlignment="1">
      <alignment horizontal="left"/>
    </xf>
    <xf numFmtId="0" fontId="11" fillId="0" borderId="14" xfId="0" applyFont="1" applyBorder="1" applyAlignment="1">
      <alignment horizontal="right"/>
    </xf>
    <xf numFmtId="0" fontId="11" fillId="0" borderId="14" xfId="0" applyFont="1" applyBorder="1" applyAlignment="1">
      <alignment horizontal="left"/>
    </xf>
    <xf numFmtId="0" fontId="12" fillId="0" borderId="14" xfId="0" applyFont="1" applyBorder="1"/>
    <xf numFmtId="166" fontId="11" fillId="0" borderId="11" xfId="0" applyNumberFormat="1" applyFont="1" applyBorder="1" applyAlignment="1">
      <alignment horizontal="left"/>
    </xf>
    <xf numFmtId="0" fontId="2" fillId="4" borderId="14" xfId="0" applyFont="1" applyFill="1" applyBorder="1" applyAlignment="1">
      <alignment wrapText="1"/>
    </xf>
    <xf numFmtId="166" fontId="2" fillId="0" borderId="14" xfId="0" applyNumberFormat="1" applyFont="1" applyBorder="1" applyAlignment="1">
      <alignment horizontal="left" wrapText="1"/>
    </xf>
    <xf numFmtId="0" fontId="2" fillId="0" borderId="16" xfId="0" applyFont="1" applyBorder="1" applyAlignment="1">
      <alignment wrapText="1"/>
    </xf>
    <xf numFmtId="0" fontId="9" fillId="0" borderId="14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11" fillId="0" borderId="14" xfId="0" applyFont="1" applyBorder="1" applyAlignment="1">
      <alignment wrapText="1"/>
    </xf>
    <xf numFmtId="0" fontId="12" fillId="0" borderId="14" xfId="0" applyFont="1" applyBorder="1" applyAlignment="1"/>
    <xf numFmtId="166" fontId="12" fillId="0" borderId="14" xfId="0" applyNumberFormat="1" applyFont="1" applyBorder="1" applyAlignment="1"/>
    <xf numFmtId="166" fontId="0" fillId="0" borderId="14" xfId="0" applyNumberFormat="1" applyFont="1" applyBorder="1" applyAlignment="1"/>
    <xf numFmtId="165" fontId="0" fillId="0" borderId="11" xfId="2" applyFont="1" applyBorder="1" applyAlignment="1"/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7" fillId="0" borderId="0" xfId="0" applyFont="1" applyAlignment="1">
      <alignment horizontal="left" vertical="center" wrapText="1"/>
    </xf>
    <xf numFmtId="0" fontId="2" fillId="0" borderId="14" xfId="0" applyFont="1" applyBorder="1" applyAlignment="1">
      <alignment vertical="top" wrapText="1"/>
    </xf>
    <xf numFmtId="0" fontId="22" fillId="0" borderId="0" xfId="0" applyFont="1" applyAlignment="1">
      <alignment wrapText="1"/>
    </xf>
    <xf numFmtId="165" fontId="9" fillId="0" borderId="14" xfId="2" applyFont="1" applyBorder="1" applyAlignment="1">
      <alignment horizontal="left"/>
    </xf>
    <xf numFmtId="0" fontId="22" fillId="0" borderId="0" xfId="0" applyFont="1" applyAlignment="1">
      <alignment horizontal="left" wrapText="1"/>
    </xf>
    <xf numFmtId="0" fontId="1" fillId="3" borderId="15" xfId="0" applyFont="1" applyFill="1" applyBorder="1" applyAlignment="1">
      <alignment horizontal="left"/>
    </xf>
    <xf numFmtId="0" fontId="4" fillId="0" borderId="5" xfId="0" applyFont="1" applyBorder="1"/>
    <xf numFmtId="0" fontId="0" fillId="0" borderId="14" xfId="0" applyFont="1" applyBorder="1" applyAlignment="1"/>
    <xf numFmtId="0" fontId="23" fillId="0" borderId="0" xfId="0" applyFont="1" applyAlignment="1">
      <alignment horizontal="left"/>
    </xf>
    <xf numFmtId="0" fontId="18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0" fillId="0" borderId="0" xfId="0" applyFont="1" applyAlignment="1"/>
    <xf numFmtId="0" fontId="13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3" fillId="0" borderId="13" xfId="0" applyFont="1" applyBorder="1" applyAlignment="1">
      <alignment horizontal="right"/>
    </xf>
    <xf numFmtId="0" fontId="0" fillId="0" borderId="13" xfId="0" applyFont="1" applyBorder="1" applyAlignment="1"/>
    <xf numFmtId="0" fontId="8" fillId="0" borderId="0" xfId="0" applyFont="1" applyBorder="1" applyAlignment="1">
      <alignment horizontal="right"/>
    </xf>
    <xf numFmtId="0" fontId="1" fillId="3" borderId="14" xfId="0" applyFont="1" applyFill="1" applyBorder="1" applyAlignment="1">
      <alignment horizontal="left"/>
    </xf>
    <xf numFmtId="0" fontId="4" fillId="0" borderId="14" xfId="0" applyFont="1" applyBorder="1"/>
    <xf numFmtId="0" fontId="4" fillId="0" borderId="11" xfId="0" applyFont="1" applyBorder="1"/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166" fontId="9" fillId="0" borderId="11" xfId="0" applyNumberFormat="1" applyFont="1" applyBorder="1" applyAlignment="1">
      <alignment horizontal="left"/>
    </xf>
    <xf numFmtId="0" fontId="0" fillId="0" borderId="12" xfId="0" applyFont="1" applyBorder="1" applyAlignment="1"/>
    <xf numFmtId="166" fontId="11" fillId="0" borderId="11" xfId="0" applyNumberFormat="1" applyFont="1" applyBorder="1" applyAlignment="1">
      <alignment horizontal="left"/>
    </xf>
    <xf numFmtId="0" fontId="12" fillId="0" borderId="12" xfId="0" applyFont="1" applyBorder="1" applyAlignment="1"/>
    <xf numFmtId="0" fontId="4" fillId="0" borderId="14" xfId="0" applyFont="1" applyBorder="1" applyAlignment="1"/>
    <xf numFmtId="0" fontId="0" fillId="0" borderId="14" xfId="0" applyFont="1" applyBorder="1" applyAlignment="1"/>
    <xf numFmtId="0" fontId="12" fillId="0" borderId="14" xfId="0" applyFont="1" applyBorder="1" applyAlignment="1"/>
    <xf numFmtId="165" fontId="11" fillId="0" borderId="14" xfId="2" applyFont="1" applyBorder="1" applyAlignment="1">
      <alignment horizontal="left"/>
    </xf>
    <xf numFmtId="166" fontId="3" fillId="0" borderId="14" xfId="0" applyNumberFormat="1" applyFont="1" applyBorder="1" applyAlignment="1">
      <alignment horizontal="left"/>
    </xf>
    <xf numFmtId="0" fontId="3" fillId="0" borderId="14" xfId="0" applyFont="1" applyBorder="1" applyAlignment="1">
      <alignment horizontal="right"/>
    </xf>
    <xf numFmtId="0" fontId="3" fillId="0" borderId="14" xfId="0" applyFont="1" applyBorder="1" applyAlignment="1">
      <alignment horizontal="left"/>
    </xf>
    <xf numFmtId="167" fontId="11" fillId="0" borderId="14" xfId="0" applyNumberFormat="1" applyFont="1" applyBorder="1" applyAlignment="1">
      <alignment horizontal="left"/>
    </xf>
    <xf numFmtId="0" fontId="24" fillId="0" borderId="14" xfId="0" applyFont="1" applyBorder="1" applyAlignment="1">
      <alignment wrapText="1"/>
    </xf>
    <xf numFmtId="0" fontId="25" fillId="0" borderId="14" xfId="1" applyFont="1" applyBorder="1" applyAlignment="1">
      <alignment wrapText="1"/>
    </xf>
  </cellXfs>
  <cellStyles count="3">
    <cellStyle name="Гиперссылка" xfId="1" builtinId="8"/>
    <cellStyle name="Денежный" xfId="2" builtinId="4"/>
    <cellStyle name="Обычный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rain.com.ua/Televizor_Vinga_S32HD22B-p609500.html?fbclid=IwAR32r_xsjDcWG1TYmsCfr2DQBnFyxPGgYJMUukBFXhN7CH3Fnc25JEzIWlk%20.%20%20%20%20%20%20%20%20&#1055;&#1086;&#1089;&#1083;&#1091;&#1075;&#1072;%20&#1074;&#1089;&#1090;&#1072;&#1085;&#1086;&#1074;&#1083;&#1077;&#1085;&#1085;&#1103;%20&#1087;&#1088;&#1086;&#1075;&#1088;&#1072;&#1084;%20(&#1087;&#1088;&#1077;&#1079;&#1077;&#1085;&#1090;&#1072;&#1094;&#1110;&#1081;&#1085;&#1080;&#1093;)%20-%20300%20&#1075;&#1088;&#1085;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13"/>
  <sheetViews>
    <sheetView tabSelected="1" topLeftCell="A35" zoomScale="80" zoomScaleNormal="80" zoomScaleSheetLayoutView="70" workbookViewId="0">
      <selection activeCell="J36" sqref="J36"/>
    </sheetView>
  </sheetViews>
  <sheetFormatPr defaultColWidth="14.42578125" defaultRowHeight="15" customHeight="1"/>
  <cols>
    <col min="1" max="1" width="54.85546875" customWidth="1"/>
    <col min="2" max="2" width="16" customWidth="1"/>
    <col min="3" max="3" width="9.140625" style="20" customWidth="1"/>
    <col min="4" max="4" width="9.7109375" customWidth="1"/>
    <col min="5" max="5" width="9.140625" style="20" customWidth="1"/>
    <col min="6" max="6" width="12" customWidth="1"/>
    <col min="7" max="7" width="16.85546875" customWidth="1"/>
    <col min="8" max="8" width="1.85546875" hidden="1" customWidth="1"/>
    <col min="9" max="9" width="15.42578125" customWidth="1"/>
    <col min="10" max="10" width="29.85546875" style="88" customWidth="1"/>
    <col min="11" max="11" width="37.42578125" style="88" customWidth="1"/>
    <col min="12" max="25" width="8.7109375" customWidth="1"/>
  </cols>
  <sheetData>
    <row r="1" spans="1:25" s="29" customFormat="1" ht="15" customHeight="1">
      <c r="A1" s="112" t="s">
        <v>18</v>
      </c>
      <c r="B1" s="112"/>
      <c r="C1" s="112"/>
      <c r="D1" s="112"/>
      <c r="E1" s="112"/>
      <c r="F1" s="112"/>
      <c r="G1" s="112"/>
      <c r="H1" s="112"/>
      <c r="I1" s="112"/>
      <c r="J1" s="107"/>
      <c r="K1" s="88"/>
    </row>
    <row r="2" spans="1:25" s="29" customFormat="1" ht="15" customHeight="1">
      <c r="A2" s="112"/>
      <c r="B2" s="112"/>
      <c r="C2" s="112"/>
      <c r="D2" s="112"/>
      <c r="E2" s="112"/>
      <c r="F2" s="112"/>
      <c r="G2" s="112"/>
      <c r="H2" s="112"/>
      <c r="I2" s="112"/>
      <c r="J2" s="107"/>
      <c r="K2" s="88"/>
    </row>
    <row r="3" spans="1:25" s="29" customFormat="1" ht="15" customHeight="1">
      <c r="A3" s="105" t="s">
        <v>19</v>
      </c>
      <c r="B3" s="106"/>
      <c r="C3" s="106"/>
      <c r="D3" s="106"/>
      <c r="E3" s="106"/>
      <c r="F3" s="106"/>
      <c r="G3" s="106"/>
      <c r="H3" s="106"/>
      <c r="I3" s="106"/>
      <c r="J3" s="107"/>
      <c r="K3" s="88"/>
    </row>
    <row r="4" spans="1:25" s="29" customFormat="1" ht="15" customHeight="1">
      <c r="A4" s="108" t="s">
        <v>17</v>
      </c>
      <c r="B4" s="109"/>
      <c r="C4" s="109"/>
      <c r="D4" s="109"/>
      <c r="E4" s="109"/>
      <c r="F4" s="109"/>
      <c r="G4" s="109"/>
      <c r="H4" s="109"/>
      <c r="I4" s="109"/>
      <c r="J4" s="107"/>
      <c r="K4" s="88"/>
    </row>
    <row r="5" spans="1:25" s="29" customFormat="1" ht="15" customHeight="1">
      <c r="A5" s="110"/>
      <c r="B5" s="111"/>
      <c r="C5" s="111"/>
      <c r="D5" s="111"/>
      <c r="E5" s="111"/>
      <c r="F5" s="111"/>
      <c r="G5" s="111"/>
      <c r="H5" s="111"/>
      <c r="I5" s="111"/>
      <c r="J5" s="111"/>
      <c r="K5" s="88"/>
    </row>
    <row r="6" spans="1:25" ht="15.75" customHeight="1">
      <c r="A6" s="31" t="s">
        <v>8</v>
      </c>
      <c r="B6" s="123" t="s">
        <v>40</v>
      </c>
      <c r="C6" s="124"/>
      <c r="D6" s="124"/>
      <c r="E6" s="124"/>
      <c r="F6" s="124"/>
      <c r="G6" s="124"/>
      <c r="H6" s="124"/>
      <c r="I6" s="124"/>
      <c r="J6" s="124"/>
      <c r="K6" s="87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>
      <c r="A7" s="31" t="s">
        <v>9</v>
      </c>
      <c r="B7" s="123" t="s">
        <v>41</v>
      </c>
      <c r="C7" s="124"/>
      <c r="D7" s="124"/>
      <c r="E7" s="124"/>
      <c r="F7" s="124"/>
      <c r="G7" s="124"/>
      <c r="H7" s="124"/>
      <c r="I7" s="124"/>
      <c r="J7" s="124"/>
      <c r="K7" s="87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5.75" customHeight="1">
      <c r="A8" s="31" t="s">
        <v>10</v>
      </c>
      <c r="B8" s="125" t="s">
        <v>78</v>
      </c>
      <c r="C8" s="125"/>
      <c r="D8" s="125"/>
      <c r="E8" s="125"/>
      <c r="F8" s="125"/>
      <c r="G8" s="125"/>
      <c r="H8" s="125"/>
      <c r="I8" s="125"/>
      <c r="J8" s="125"/>
      <c r="K8" s="9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31.5">
      <c r="A9" s="33" t="s">
        <v>0</v>
      </c>
      <c r="B9" s="46" t="s">
        <v>23</v>
      </c>
      <c r="C9" s="47" t="s">
        <v>1</v>
      </c>
      <c r="D9" s="47" t="s">
        <v>2</v>
      </c>
      <c r="E9" s="47" t="s">
        <v>1</v>
      </c>
      <c r="F9" s="47" t="s">
        <v>2</v>
      </c>
      <c r="G9" s="46" t="s">
        <v>24</v>
      </c>
      <c r="H9" s="47" t="s">
        <v>3</v>
      </c>
      <c r="I9" s="46" t="s">
        <v>25</v>
      </c>
      <c r="J9" s="46" t="s">
        <v>39</v>
      </c>
      <c r="K9" s="9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s="19" customFormat="1" ht="47.25">
      <c r="A10" s="33" t="s">
        <v>11</v>
      </c>
      <c r="B10" s="46" t="s">
        <v>26</v>
      </c>
      <c r="C10" s="47" t="s">
        <v>12</v>
      </c>
      <c r="D10" s="47" t="s">
        <v>13</v>
      </c>
      <c r="E10" s="47" t="s">
        <v>12</v>
      </c>
      <c r="F10" s="47" t="s">
        <v>13</v>
      </c>
      <c r="G10" s="46" t="s">
        <v>27</v>
      </c>
      <c r="H10" s="47" t="s">
        <v>14</v>
      </c>
      <c r="I10" s="46" t="s">
        <v>28</v>
      </c>
      <c r="J10" s="46" t="s">
        <v>21</v>
      </c>
      <c r="K10" s="94"/>
      <c r="L10" s="1"/>
      <c r="M10" s="1"/>
      <c r="N10" s="1"/>
      <c r="O10" s="1"/>
      <c r="P10" s="1"/>
      <c r="R10" s="1"/>
      <c r="S10" s="1"/>
      <c r="T10" s="1"/>
      <c r="U10" s="1"/>
      <c r="V10" s="1"/>
      <c r="W10" s="1"/>
      <c r="X10" s="1"/>
      <c r="Y10" s="1"/>
    </row>
    <row r="11" spans="1:25" ht="24.95" customHeight="1">
      <c r="A11" s="113" t="s">
        <v>22</v>
      </c>
      <c r="B11" s="114"/>
      <c r="C11" s="114"/>
      <c r="D11" s="114"/>
      <c r="E11" s="114"/>
      <c r="F11" s="114"/>
      <c r="G11" s="114"/>
      <c r="H11" s="114"/>
      <c r="I11" s="115"/>
      <c r="J11" s="49"/>
      <c r="K11" s="87"/>
      <c r="L11" s="3"/>
      <c r="M11" s="3"/>
      <c r="N11" s="3"/>
      <c r="O11" s="3"/>
      <c r="P11" s="3"/>
      <c r="R11" s="3"/>
      <c r="S11" s="3"/>
      <c r="T11" s="3"/>
      <c r="U11" s="3"/>
      <c r="V11" s="3"/>
      <c r="W11" s="3"/>
      <c r="X11" s="3"/>
      <c r="Y11" s="3"/>
    </row>
    <row r="12" spans="1:25" s="29" customFormat="1" ht="30.95" customHeight="1">
      <c r="A12" s="48" t="s">
        <v>67</v>
      </c>
      <c r="B12" s="78">
        <v>5</v>
      </c>
      <c r="C12" s="79">
        <v>5</v>
      </c>
      <c r="D12" s="80" t="s">
        <v>46</v>
      </c>
      <c r="E12" s="79">
        <v>16</v>
      </c>
      <c r="F12" s="80" t="s">
        <v>63</v>
      </c>
      <c r="G12" s="78">
        <f>B12*C12*E12</f>
        <v>400</v>
      </c>
      <c r="H12" s="81"/>
      <c r="I12" s="82">
        <f>G12+H12</f>
        <v>400</v>
      </c>
      <c r="J12" s="49" t="s">
        <v>66</v>
      </c>
      <c r="K12" s="87"/>
      <c r="L12" s="13"/>
      <c r="M12" s="13"/>
      <c r="N12" s="13"/>
      <c r="O12" s="13"/>
      <c r="P12" s="13"/>
      <c r="R12" s="13"/>
      <c r="S12" s="13"/>
      <c r="T12" s="13"/>
      <c r="U12" s="13"/>
      <c r="V12" s="13"/>
      <c r="W12" s="13"/>
      <c r="X12" s="13"/>
      <c r="Y12" s="13"/>
    </row>
    <row r="13" spans="1:25" s="29" customFormat="1" ht="31.5">
      <c r="A13" s="34" t="s">
        <v>16</v>
      </c>
      <c r="B13" s="78">
        <v>20</v>
      </c>
      <c r="C13" s="79">
        <v>5</v>
      </c>
      <c r="D13" s="80" t="s">
        <v>46</v>
      </c>
      <c r="E13" s="79">
        <v>1</v>
      </c>
      <c r="F13" s="44" t="s">
        <v>64</v>
      </c>
      <c r="G13" s="78">
        <f>B13*C13</f>
        <v>100</v>
      </c>
      <c r="H13" s="78"/>
      <c r="I13" s="82">
        <f>G13+H13</f>
        <v>100</v>
      </c>
      <c r="J13" s="49" t="s">
        <v>65</v>
      </c>
      <c r="K13" s="87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 spans="1:25" s="29" customFormat="1" ht="6" customHeight="1">
      <c r="A14" s="34"/>
      <c r="B14" s="35"/>
      <c r="C14" s="36"/>
      <c r="D14" s="37"/>
      <c r="E14" s="36"/>
      <c r="F14" s="75"/>
      <c r="G14" s="38"/>
      <c r="H14" s="38"/>
      <c r="I14" s="67"/>
      <c r="J14" s="49"/>
      <c r="K14" s="87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</row>
    <row r="15" spans="1:25" s="19" customFormat="1" ht="27.6" customHeight="1">
      <c r="A15" s="7" t="s">
        <v>29</v>
      </c>
      <c r="B15" s="8"/>
      <c r="C15" s="22"/>
      <c r="D15" s="9"/>
      <c r="E15" s="22"/>
      <c r="F15" s="9"/>
      <c r="G15" s="10">
        <f>SUM(G12:G14)</f>
        <v>500</v>
      </c>
      <c r="H15" s="11"/>
      <c r="I15" s="68">
        <f>SUM(I12:I14)</f>
        <v>500</v>
      </c>
      <c r="J15" s="83" t="b">
        <f>G15=SUM(I12:I13)</f>
        <v>1</v>
      </c>
      <c r="K15" s="87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</row>
    <row r="16" spans="1:25" s="25" customFormat="1" ht="33.950000000000003" customHeight="1">
      <c r="A16" s="113" t="s">
        <v>30</v>
      </c>
      <c r="B16" s="114"/>
      <c r="C16" s="114"/>
      <c r="D16" s="114"/>
      <c r="E16" s="114"/>
      <c r="F16" s="114"/>
      <c r="G16" s="114">
        <v>0</v>
      </c>
      <c r="H16" s="114"/>
      <c r="I16" s="115">
        <v>0</v>
      </c>
      <c r="J16" s="49"/>
      <c r="K16" s="87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</row>
    <row r="17" spans="1:25" s="19" customFormat="1" ht="35.1" customHeight="1">
      <c r="A17" s="89" t="s">
        <v>20</v>
      </c>
      <c r="B17" s="121"/>
      <c r="C17" s="122"/>
      <c r="D17" s="122"/>
      <c r="E17" s="122"/>
      <c r="F17" s="122"/>
      <c r="G17" s="122"/>
      <c r="H17" s="122"/>
      <c r="I17" s="122"/>
      <c r="J17" s="89"/>
      <c r="K17" s="87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</row>
    <row r="18" spans="1:25" s="29" customFormat="1" ht="31.5">
      <c r="A18" s="89" t="s">
        <v>44</v>
      </c>
      <c r="B18" s="78">
        <v>4</v>
      </c>
      <c r="C18" s="90">
        <v>5</v>
      </c>
      <c r="D18" s="90" t="s">
        <v>42</v>
      </c>
      <c r="E18" s="90"/>
      <c r="F18" s="90"/>
      <c r="G18" s="91">
        <f>B18*C18</f>
        <v>20</v>
      </c>
      <c r="H18" s="90"/>
      <c r="I18" s="82">
        <f>G18+H18</f>
        <v>20</v>
      </c>
      <c r="J18" s="89" t="s">
        <v>47</v>
      </c>
      <c r="K18" s="87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</row>
    <row r="19" spans="1:25" s="29" customFormat="1" ht="126">
      <c r="A19" s="131" t="s">
        <v>68</v>
      </c>
      <c r="B19" s="40">
        <v>0.12</v>
      </c>
      <c r="C19" s="34">
        <v>100</v>
      </c>
      <c r="D19" s="48" t="s">
        <v>42</v>
      </c>
      <c r="E19" s="34"/>
      <c r="F19" s="34"/>
      <c r="G19" s="91">
        <f>B19*C19</f>
        <v>12</v>
      </c>
      <c r="H19" s="34"/>
      <c r="I19" s="82">
        <f t="shared" ref="I19:I20" si="0">G19+H19</f>
        <v>12</v>
      </c>
      <c r="J19" s="49" t="s">
        <v>79</v>
      </c>
      <c r="K19" s="98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</row>
    <row r="20" spans="1:25" s="29" customFormat="1" ht="78.75">
      <c r="A20" s="131" t="s">
        <v>69</v>
      </c>
      <c r="B20" s="40">
        <v>8</v>
      </c>
      <c r="C20" s="34">
        <v>2</v>
      </c>
      <c r="D20" s="48" t="s">
        <v>42</v>
      </c>
      <c r="E20" s="34"/>
      <c r="F20" s="34"/>
      <c r="G20" s="91">
        <f t="shared" ref="G19:G20" si="1">B20*C20</f>
        <v>16</v>
      </c>
      <c r="H20" s="34"/>
      <c r="I20" s="82">
        <f t="shared" si="0"/>
        <v>16</v>
      </c>
      <c r="J20" s="49" t="s">
        <v>80</v>
      </c>
      <c r="K20" s="98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</row>
    <row r="21" spans="1:25" s="29" customFormat="1" ht="27.6" customHeight="1">
      <c r="A21" s="14" t="s">
        <v>6</v>
      </c>
      <c r="B21" s="15"/>
      <c r="C21" s="23"/>
      <c r="D21" s="16"/>
      <c r="E21" s="23"/>
      <c r="F21" s="16"/>
      <c r="G21" s="10">
        <f>SUM(G18:G20)</f>
        <v>48</v>
      </c>
      <c r="H21" s="11"/>
      <c r="I21" s="68">
        <f>SUM(I18:I20)</f>
        <v>48</v>
      </c>
      <c r="J21" s="83" t="b">
        <f>G21=SUM(I18:I20)</f>
        <v>1</v>
      </c>
      <c r="K21" s="87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 spans="1:25" s="29" customFormat="1" ht="47.25">
      <c r="A22" s="60" t="s">
        <v>31</v>
      </c>
      <c r="B22" s="119"/>
      <c r="C22" s="120"/>
      <c r="D22" s="120"/>
      <c r="E22" s="120"/>
      <c r="F22" s="120"/>
      <c r="G22" s="120"/>
      <c r="H22" s="120"/>
      <c r="I22" s="120"/>
      <c r="J22" s="49"/>
      <c r="K22" s="87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</row>
    <row r="23" spans="1:25" s="29" customFormat="1" ht="31.5">
      <c r="A23" s="89" t="s">
        <v>43</v>
      </c>
      <c r="B23" s="40">
        <v>0.188</v>
      </c>
      <c r="C23" s="77">
        <v>1000</v>
      </c>
      <c r="D23" s="34"/>
      <c r="E23" s="34"/>
      <c r="F23" s="34"/>
      <c r="G23" s="92">
        <f>B23*C23</f>
        <v>188</v>
      </c>
      <c r="H23" s="34"/>
      <c r="I23" s="93">
        <f>G23+H23</f>
        <v>188</v>
      </c>
      <c r="J23" s="49" t="s">
        <v>49</v>
      </c>
      <c r="K23" s="87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</row>
    <row r="24" spans="1:25" s="29" customFormat="1" ht="30.6" customHeight="1">
      <c r="A24" s="89" t="s">
        <v>48</v>
      </c>
      <c r="B24" s="40">
        <v>15</v>
      </c>
      <c r="C24" s="34">
        <v>2</v>
      </c>
      <c r="D24" s="48" t="s">
        <v>42</v>
      </c>
      <c r="E24" s="34"/>
      <c r="F24" s="34"/>
      <c r="G24" s="92">
        <f>B24*C24</f>
        <v>30</v>
      </c>
      <c r="H24" s="34"/>
      <c r="I24" s="93">
        <f>G24+H24</f>
        <v>30</v>
      </c>
      <c r="J24" s="49"/>
      <c r="K24" s="87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</row>
    <row r="25" spans="1:25" s="29" customFormat="1" ht="27.6" customHeight="1">
      <c r="A25" s="14" t="s">
        <v>6</v>
      </c>
      <c r="B25" s="15"/>
      <c r="C25" s="23"/>
      <c r="D25" s="16"/>
      <c r="E25" s="23"/>
      <c r="F25" s="16"/>
      <c r="G25" s="10">
        <f>SUM(G23:G24)</f>
        <v>218</v>
      </c>
      <c r="H25" s="11"/>
      <c r="I25" s="68">
        <f>SUM(I23:I24)</f>
        <v>218</v>
      </c>
      <c r="J25" s="83" t="b">
        <f>G25=SUM(I23:I24)</f>
        <v>1</v>
      </c>
      <c r="K25" s="87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</row>
    <row r="26" spans="1:25" s="29" customFormat="1" ht="47.25">
      <c r="A26" s="60" t="s">
        <v>32</v>
      </c>
      <c r="B26" s="119"/>
      <c r="C26" s="120"/>
      <c r="D26" s="120"/>
      <c r="E26" s="120"/>
      <c r="F26" s="120"/>
      <c r="G26" s="120"/>
      <c r="H26" s="120"/>
      <c r="I26" s="120"/>
      <c r="J26" s="49"/>
      <c r="K26" s="87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</row>
    <row r="27" spans="1:25" s="29" customFormat="1" ht="31.5">
      <c r="A27" s="89" t="s">
        <v>50</v>
      </c>
      <c r="B27" s="40">
        <v>90</v>
      </c>
      <c r="C27" s="34">
        <v>1</v>
      </c>
      <c r="D27" s="43" t="s">
        <v>42</v>
      </c>
      <c r="E27" s="34"/>
      <c r="F27" s="48" t="s">
        <v>5</v>
      </c>
      <c r="G27" s="40">
        <v>90</v>
      </c>
      <c r="H27" s="34"/>
      <c r="I27" s="93">
        <f>G27+H27</f>
        <v>90</v>
      </c>
      <c r="J27" s="49" t="s">
        <v>81</v>
      </c>
      <c r="K27" s="87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</row>
    <row r="28" spans="1:25" s="29" customFormat="1" ht="31.5">
      <c r="A28" s="89" t="s">
        <v>70</v>
      </c>
      <c r="B28" s="40">
        <v>15</v>
      </c>
      <c r="C28" s="34">
        <v>10</v>
      </c>
      <c r="D28" s="43" t="s">
        <v>5</v>
      </c>
      <c r="E28" s="34"/>
      <c r="F28" s="48" t="s">
        <v>5</v>
      </c>
      <c r="G28" s="40">
        <v>150</v>
      </c>
      <c r="H28" s="34"/>
      <c r="I28" s="93">
        <f t="shared" ref="I28:I33" si="2">G28+H28</f>
        <v>150</v>
      </c>
      <c r="J28" s="49" t="s">
        <v>51</v>
      </c>
      <c r="K28" s="87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</row>
    <row r="29" spans="1:25" s="29" customFormat="1" ht="34.5" customHeight="1">
      <c r="A29" s="89" t="s">
        <v>45</v>
      </c>
      <c r="B29" s="40">
        <v>0.9</v>
      </c>
      <c r="C29" s="34">
        <v>400</v>
      </c>
      <c r="D29" s="43" t="s">
        <v>5</v>
      </c>
      <c r="E29" s="34"/>
      <c r="F29" s="48" t="s">
        <v>5</v>
      </c>
      <c r="G29" s="40">
        <v>360</v>
      </c>
      <c r="H29" s="34"/>
      <c r="I29" s="93">
        <f t="shared" si="2"/>
        <v>360</v>
      </c>
      <c r="J29" s="49" t="s">
        <v>52</v>
      </c>
      <c r="K29" s="87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</row>
    <row r="30" spans="1:25" s="29" customFormat="1" ht="35.450000000000003" customHeight="1">
      <c r="A30" s="89" t="s">
        <v>56</v>
      </c>
      <c r="B30" s="40">
        <v>15</v>
      </c>
      <c r="C30" s="34"/>
      <c r="D30" s="43" t="s">
        <v>5</v>
      </c>
      <c r="E30" s="34"/>
      <c r="F30" s="48" t="s">
        <v>5</v>
      </c>
      <c r="G30" s="40">
        <v>15</v>
      </c>
      <c r="H30" s="34"/>
      <c r="I30" s="93">
        <f t="shared" si="2"/>
        <v>15</v>
      </c>
      <c r="J30" s="49"/>
      <c r="K30" s="87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</row>
    <row r="31" spans="1:25" s="29" customFormat="1" ht="94.5">
      <c r="A31" s="89" t="s">
        <v>58</v>
      </c>
      <c r="B31" s="40">
        <v>250</v>
      </c>
      <c r="C31" s="34">
        <v>1</v>
      </c>
      <c r="D31" s="43" t="s">
        <v>5</v>
      </c>
      <c r="E31" s="34"/>
      <c r="F31" s="48" t="s">
        <v>5</v>
      </c>
      <c r="G31" s="40">
        <v>250</v>
      </c>
      <c r="H31" s="34"/>
      <c r="I31" s="93">
        <f t="shared" si="2"/>
        <v>250</v>
      </c>
      <c r="J31" s="97" t="s">
        <v>86</v>
      </c>
      <c r="K31" s="87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</row>
    <row r="32" spans="1:25" s="25" customFormat="1" ht="31.5">
      <c r="A32" s="89" t="s">
        <v>53</v>
      </c>
      <c r="B32" s="40">
        <v>2.5</v>
      </c>
      <c r="C32" s="41">
        <v>10</v>
      </c>
      <c r="D32" s="43" t="s">
        <v>54</v>
      </c>
      <c r="E32" s="39"/>
      <c r="F32" s="44" t="s">
        <v>4</v>
      </c>
      <c r="G32" s="40">
        <v>25</v>
      </c>
      <c r="H32" s="45"/>
      <c r="I32" s="93">
        <f t="shared" si="2"/>
        <v>25</v>
      </c>
      <c r="J32" s="66" t="s">
        <v>55</v>
      </c>
      <c r="K32" s="95"/>
      <c r="L32" s="30"/>
      <c r="M32" s="21"/>
      <c r="N32" s="6"/>
      <c r="O32" s="6"/>
      <c r="P32" s="6"/>
      <c r="Q32" s="6"/>
      <c r="R32" s="6"/>
      <c r="S32" s="13"/>
      <c r="T32" s="13"/>
      <c r="U32" s="13"/>
      <c r="V32" s="13"/>
      <c r="W32" s="13"/>
      <c r="X32" s="13"/>
      <c r="Y32" s="13"/>
    </row>
    <row r="33" spans="1:25" s="27" customFormat="1" ht="36.6" customHeight="1">
      <c r="A33" s="89" t="s">
        <v>59</v>
      </c>
      <c r="B33" s="40">
        <v>14.99</v>
      </c>
      <c r="C33" s="41">
        <v>4</v>
      </c>
      <c r="D33" s="43" t="s">
        <v>71</v>
      </c>
      <c r="E33" s="39"/>
      <c r="F33" s="44" t="s">
        <v>4</v>
      </c>
      <c r="G33" s="40">
        <f>B33*C33</f>
        <v>59.96</v>
      </c>
      <c r="H33" s="45"/>
      <c r="I33" s="93">
        <f t="shared" si="2"/>
        <v>59.96</v>
      </c>
      <c r="J33" s="84" t="s">
        <v>82</v>
      </c>
      <c r="K33" s="100"/>
      <c r="L33" s="2"/>
      <c r="M33" s="21"/>
      <c r="N33" s="6"/>
      <c r="O33" s="28"/>
      <c r="P33" s="12"/>
      <c r="Q33" s="28"/>
      <c r="R33" s="13"/>
      <c r="S33" s="13"/>
      <c r="T33" s="13"/>
      <c r="U33" s="13"/>
      <c r="V33" s="13"/>
      <c r="W33" s="13"/>
      <c r="X33" s="13"/>
      <c r="Y33" s="13"/>
    </row>
    <row r="34" spans="1:25" s="25" customFormat="1" ht="27">
      <c r="A34" s="7" t="s">
        <v>6</v>
      </c>
      <c r="B34" s="8"/>
      <c r="C34" s="22"/>
      <c r="D34" s="9"/>
      <c r="E34" s="22"/>
      <c r="F34" s="9"/>
      <c r="G34" s="10">
        <f>SUM(G27:G33)</f>
        <v>949.96</v>
      </c>
      <c r="H34" s="11">
        <f>SUM(H13:H31)</f>
        <v>0</v>
      </c>
      <c r="I34" s="68">
        <f>SUM(I27:I33)</f>
        <v>949.96</v>
      </c>
      <c r="J34" s="83" t="b">
        <f>G34=SUM(I27:I33)</f>
        <v>1</v>
      </c>
      <c r="K34" s="96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1:25" s="25" customFormat="1" ht="35.450000000000003" customHeight="1">
      <c r="A35" s="116" t="s">
        <v>33</v>
      </c>
      <c r="B35" s="117"/>
      <c r="C35" s="117"/>
      <c r="D35" s="117"/>
      <c r="E35" s="117"/>
      <c r="F35" s="117"/>
      <c r="G35" s="117"/>
      <c r="H35" s="117"/>
      <c r="I35" s="118"/>
      <c r="J35" s="85"/>
      <c r="K35" s="8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spans="1:25" s="29" customFormat="1" ht="126" customHeight="1">
      <c r="A36" s="73" t="s">
        <v>72</v>
      </c>
      <c r="B36" s="130">
        <v>142</v>
      </c>
      <c r="C36" s="80">
        <v>1</v>
      </c>
      <c r="D36" s="80"/>
      <c r="E36" s="80"/>
      <c r="F36" s="80"/>
      <c r="G36" s="126">
        <f>B36*C36</f>
        <v>142</v>
      </c>
      <c r="H36" s="42"/>
      <c r="I36" s="99">
        <f t="shared" ref="I36" si="3">G36+H36</f>
        <v>142</v>
      </c>
      <c r="J36" s="132" t="s">
        <v>83</v>
      </c>
      <c r="K36" s="8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</row>
    <row r="37" spans="1:25" s="29" customFormat="1" ht="89.25" customHeight="1">
      <c r="A37" s="104" t="s">
        <v>76</v>
      </c>
      <c r="B37" s="90">
        <v>11</v>
      </c>
      <c r="C37" s="103"/>
      <c r="D37" s="103"/>
      <c r="E37" s="103"/>
      <c r="F37" s="103"/>
      <c r="G37" s="48" t="s">
        <v>84</v>
      </c>
      <c r="H37" s="103"/>
      <c r="I37" s="48" t="s">
        <v>84</v>
      </c>
      <c r="J37" s="103" t="s">
        <v>77</v>
      </c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</row>
    <row r="38" spans="1:25" s="19" customFormat="1" ht="110.25">
      <c r="A38" s="76" t="s">
        <v>60</v>
      </c>
      <c r="B38" s="74">
        <v>43</v>
      </c>
      <c r="C38" s="42">
        <v>2</v>
      </c>
      <c r="D38" s="42"/>
      <c r="E38" s="42"/>
      <c r="F38" s="42"/>
      <c r="G38" s="126">
        <f t="shared" ref="G38:G40" si="4">B38*C38</f>
        <v>86</v>
      </c>
      <c r="H38" s="42"/>
      <c r="I38" s="99">
        <f>G38+H38</f>
        <v>86</v>
      </c>
      <c r="J38" s="86" t="s">
        <v>75</v>
      </c>
      <c r="K38" s="98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</row>
    <row r="39" spans="1:25" ht="110.25">
      <c r="A39" s="49" t="s">
        <v>61</v>
      </c>
      <c r="B39" s="50">
        <v>54</v>
      </c>
      <c r="C39" s="51">
        <v>1</v>
      </c>
      <c r="D39" s="52"/>
      <c r="E39" s="51"/>
      <c r="F39" s="52"/>
      <c r="G39" s="126">
        <f>B39*C39</f>
        <v>54</v>
      </c>
      <c r="H39" s="50"/>
      <c r="I39" s="99">
        <f>G39+H39</f>
        <v>54</v>
      </c>
      <c r="J39" s="49" t="s">
        <v>73</v>
      </c>
      <c r="K39" s="98"/>
      <c r="L39" s="13"/>
      <c r="M39" s="13"/>
      <c r="N39" s="13"/>
      <c r="O39" s="13"/>
      <c r="P39" s="13"/>
      <c r="Q39" s="13"/>
      <c r="R39" s="3"/>
      <c r="S39" s="3"/>
      <c r="T39" s="3"/>
      <c r="U39" s="3"/>
      <c r="V39" s="3"/>
      <c r="W39" s="3"/>
      <c r="X39" s="3"/>
      <c r="Y39" s="3"/>
    </row>
    <row r="40" spans="1:25" s="26" customFormat="1" ht="27.6" customHeight="1">
      <c r="A40" s="54" t="s">
        <v>62</v>
      </c>
      <c r="B40" s="53">
        <v>63</v>
      </c>
      <c r="C40" s="51">
        <v>1</v>
      </c>
      <c r="D40" s="55"/>
      <c r="E40" s="51"/>
      <c r="F40" s="55"/>
      <c r="G40" s="126">
        <f t="shared" si="4"/>
        <v>63</v>
      </c>
      <c r="H40" s="56"/>
      <c r="I40" s="99">
        <f>G40+H40</f>
        <v>63</v>
      </c>
      <c r="J40" s="49" t="s">
        <v>74</v>
      </c>
      <c r="K40" s="98"/>
      <c r="L40" s="3"/>
      <c r="M40" s="3"/>
      <c r="N40" s="3"/>
      <c r="O40" s="3"/>
      <c r="P40" s="3"/>
      <c r="Q40" s="3"/>
      <c r="R40" s="13"/>
      <c r="S40" s="13"/>
      <c r="T40" s="13"/>
      <c r="U40" s="13"/>
      <c r="V40" s="13"/>
      <c r="W40" s="13"/>
      <c r="X40" s="13"/>
      <c r="Y40" s="13"/>
    </row>
    <row r="41" spans="1:25" ht="32.450000000000003" customHeight="1">
      <c r="A41" s="33" t="s">
        <v>6</v>
      </c>
      <c r="B41" s="57"/>
      <c r="C41" s="32"/>
      <c r="D41" s="33"/>
      <c r="E41" s="32"/>
      <c r="F41" s="33"/>
      <c r="G41" s="58">
        <v>472</v>
      </c>
      <c r="H41" s="59">
        <f>SUM(H39:H40)</f>
        <v>0</v>
      </c>
      <c r="I41" s="70">
        <v>472</v>
      </c>
      <c r="J41" s="83" t="b">
        <f>G41=SUM(I36:I40)</f>
        <v>0</v>
      </c>
      <c r="K41" s="87"/>
      <c r="L41" s="13"/>
      <c r="M41" s="13"/>
      <c r="N41" s="13"/>
      <c r="O41" s="13"/>
      <c r="P41" s="13"/>
      <c r="Q41" s="13"/>
      <c r="R41" s="3"/>
      <c r="S41" s="3"/>
      <c r="T41" s="3"/>
      <c r="U41" s="3"/>
      <c r="V41" s="3"/>
      <c r="W41" s="3"/>
      <c r="X41" s="3"/>
      <c r="Y41" s="3"/>
    </row>
    <row r="42" spans="1:25" ht="15.75">
      <c r="A42" s="101" t="s">
        <v>34</v>
      </c>
      <c r="B42" s="102"/>
      <c r="C42" s="102"/>
      <c r="D42" s="102"/>
      <c r="E42" s="102"/>
      <c r="F42" s="102"/>
      <c r="G42" s="102"/>
      <c r="H42" s="102"/>
      <c r="I42" s="102"/>
      <c r="J42" s="49"/>
      <c r="K42" s="87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73.25">
      <c r="A43" s="66" t="s">
        <v>35</v>
      </c>
      <c r="B43" s="127">
        <v>20</v>
      </c>
      <c r="C43" s="128">
        <v>1</v>
      </c>
      <c r="D43" s="55" t="s">
        <v>63</v>
      </c>
      <c r="E43" s="51">
        <v>20</v>
      </c>
      <c r="F43" s="55" t="s">
        <v>7</v>
      </c>
      <c r="G43" s="53">
        <f>B43*C43*E43</f>
        <v>400</v>
      </c>
      <c r="H43" s="53"/>
      <c r="I43" s="69">
        <f>G43+H43</f>
        <v>400</v>
      </c>
      <c r="J43" s="49" t="s">
        <v>85</v>
      </c>
      <c r="K43" s="87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86.75" customHeight="1">
      <c r="A44" s="66" t="s">
        <v>57</v>
      </c>
      <c r="B44" s="127">
        <v>50</v>
      </c>
      <c r="C44" s="128">
        <v>5</v>
      </c>
      <c r="D44" s="129" t="s">
        <v>63</v>
      </c>
      <c r="E44" s="51"/>
      <c r="F44" s="55"/>
      <c r="G44" s="53">
        <v>250</v>
      </c>
      <c r="H44" s="53"/>
      <c r="I44" s="69">
        <v>250</v>
      </c>
      <c r="J44" s="49" t="s">
        <v>87</v>
      </c>
      <c r="K44" s="87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35.450000000000003" customHeight="1">
      <c r="A45" s="4" t="s">
        <v>6</v>
      </c>
      <c r="B45" s="61"/>
      <c r="C45" s="62"/>
      <c r="D45" s="63"/>
      <c r="E45" s="62"/>
      <c r="F45" s="63"/>
      <c r="G45" s="64">
        <f>SUM(G43:G44)</f>
        <v>650</v>
      </c>
      <c r="H45" s="65">
        <f>SUM(H43:H43)</f>
        <v>0</v>
      </c>
      <c r="I45" s="71">
        <f>SUM(I43:I44)</f>
        <v>650</v>
      </c>
      <c r="J45" s="83" t="b">
        <f>G45=SUM(I43:I44)</f>
        <v>1</v>
      </c>
      <c r="K45" s="87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35.450000000000003" customHeight="1">
      <c r="A46" s="4" t="s">
        <v>15</v>
      </c>
      <c r="B46" s="5"/>
      <c r="C46" s="24"/>
      <c r="D46" s="5"/>
      <c r="E46" s="24"/>
      <c r="F46" s="5"/>
      <c r="G46" s="17">
        <f>SUM(G45,G41,G34,G25,G21)</f>
        <v>2337.96</v>
      </c>
      <c r="H46" s="18" t="e">
        <f>H34+H41+H45+#REF!</f>
        <v>#REF!</v>
      </c>
      <c r="I46" s="72">
        <f>SUM(I45,I41,I34,I25,I21)</f>
        <v>2337.96</v>
      </c>
      <c r="J46" s="83"/>
      <c r="K46" s="87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5.75" customHeight="1">
      <c r="A47" s="4" t="s">
        <v>37</v>
      </c>
      <c r="B47" s="5"/>
      <c r="C47" s="24"/>
      <c r="D47" s="5"/>
      <c r="E47" s="24"/>
      <c r="F47" s="5"/>
      <c r="G47" s="17">
        <f>SUM(G46,G15)</f>
        <v>2837.96</v>
      </c>
      <c r="H47" s="18"/>
      <c r="I47" s="72">
        <f>SUM(I46,I15)</f>
        <v>2837.96</v>
      </c>
      <c r="J47" s="83"/>
      <c r="K47" s="87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26.1" customHeight="1">
      <c r="A48" s="13"/>
      <c r="B48" s="13"/>
      <c r="C48" s="21"/>
      <c r="D48" s="13"/>
      <c r="E48" s="21"/>
      <c r="F48" s="13"/>
      <c r="G48" s="13"/>
      <c r="H48" s="13"/>
      <c r="I48" s="13"/>
      <c r="J48" s="87"/>
      <c r="K48" s="87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36.6" customHeight="1">
      <c r="A49" s="13" t="s">
        <v>36</v>
      </c>
      <c r="B49" s="13"/>
      <c r="C49" s="21"/>
      <c r="D49" s="13"/>
      <c r="E49" s="21"/>
      <c r="F49" s="13"/>
      <c r="G49" s="13"/>
      <c r="H49" s="13"/>
      <c r="I49" s="13"/>
      <c r="J49" s="87"/>
      <c r="K49" s="87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5.75" customHeight="1">
      <c r="A50" s="13" t="s">
        <v>38</v>
      </c>
      <c r="B50" s="13"/>
      <c r="C50" s="21"/>
      <c r="D50" s="13"/>
      <c r="E50" s="21"/>
      <c r="F50" s="13"/>
      <c r="G50" s="13"/>
      <c r="H50" s="13"/>
      <c r="I50" s="13"/>
      <c r="J50" s="87"/>
      <c r="K50" s="87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6.149999999999999" customHeight="1">
      <c r="A51" s="3"/>
      <c r="B51" s="3"/>
      <c r="C51" s="21"/>
      <c r="D51" s="3"/>
      <c r="E51" s="21"/>
      <c r="F51" s="3"/>
      <c r="G51" s="3"/>
      <c r="H51" s="3"/>
      <c r="I51" s="3"/>
      <c r="J51" s="87"/>
      <c r="K51" s="87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26.45" customHeight="1">
      <c r="A52" s="3"/>
      <c r="B52" s="3"/>
      <c r="C52" s="21"/>
      <c r="D52" s="3"/>
      <c r="E52" s="21"/>
      <c r="F52" s="3"/>
      <c r="G52" s="3"/>
      <c r="H52" s="3"/>
      <c r="I52" s="3"/>
      <c r="J52" s="87"/>
      <c r="K52" s="87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26.45" customHeight="1">
      <c r="A53" s="3"/>
      <c r="B53" s="3"/>
      <c r="C53" s="21"/>
      <c r="D53" s="3"/>
      <c r="E53" s="21"/>
      <c r="F53" s="3"/>
      <c r="G53" s="3"/>
      <c r="H53" s="3"/>
      <c r="I53" s="3"/>
      <c r="J53" s="87"/>
      <c r="K53" s="87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5.75" customHeight="1">
      <c r="A54" s="3"/>
      <c r="B54" s="3"/>
      <c r="C54" s="21"/>
      <c r="D54" s="3"/>
      <c r="E54" s="21"/>
      <c r="F54" s="3"/>
      <c r="G54" s="3"/>
      <c r="H54" s="3"/>
      <c r="I54" s="3"/>
      <c r="J54" s="87"/>
      <c r="K54" s="87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5.75" customHeight="1">
      <c r="A55" s="3"/>
      <c r="B55" s="3"/>
      <c r="C55" s="21"/>
      <c r="D55" s="3"/>
      <c r="E55" s="21"/>
      <c r="F55" s="3"/>
      <c r="G55" s="3"/>
      <c r="H55" s="3"/>
      <c r="I55" s="3"/>
      <c r="J55" s="87"/>
      <c r="K55" s="87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5.75" customHeight="1">
      <c r="A56" s="3"/>
      <c r="B56" s="3"/>
      <c r="C56" s="21"/>
      <c r="D56" s="3"/>
      <c r="E56" s="21"/>
      <c r="F56" s="3"/>
      <c r="G56" s="3"/>
      <c r="H56" s="3"/>
      <c r="I56" s="3"/>
      <c r="J56" s="87"/>
      <c r="K56" s="87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5.75" customHeight="1">
      <c r="A57" s="3"/>
      <c r="B57" s="3"/>
      <c r="C57" s="21"/>
      <c r="D57" s="3"/>
      <c r="E57" s="21"/>
      <c r="F57" s="3"/>
      <c r="G57" s="3"/>
      <c r="H57" s="3"/>
      <c r="I57" s="3"/>
      <c r="J57" s="87"/>
      <c r="K57" s="87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5.75" customHeight="1">
      <c r="A58" s="3"/>
      <c r="B58" s="3"/>
      <c r="C58" s="21"/>
      <c r="D58" s="3"/>
      <c r="E58" s="21"/>
      <c r="F58" s="3"/>
      <c r="G58" s="3"/>
      <c r="H58" s="3"/>
      <c r="I58" s="3"/>
      <c r="J58" s="87"/>
      <c r="K58" s="87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5.75" customHeight="1">
      <c r="A59" s="3"/>
      <c r="B59" s="3"/>
      <c r="C59" s="21"/>
      <c r="D59" s="3"/>
      <c r="E59" s="21"/>
      <c r="F59" s="3"/>
      <c r="G59" s="3"/>
      <c r="H59" s="3"/>
      <c r="I59" s="3"/>
      <c r="J59" s="87"/>
      <c r="K59" s="87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5.75" customHeight="1">
      <c r="A60" s="3"/>
      <c r="B60" s="3"/>
      <c r="C60" s="21"/>
      <c r="D60" s="3"/>
      <c r="E60" s="21"/>
      <c r="F60" s="3"/>
      <c r="G60" s="3"/>
      <c r="H60" s="3"/>
      <c r="I60" s="3"/>
      <c r="J60" s="87"/>
      <c r="K60" s="87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5.75" customHeight="1">
      <c r="A61" s="3"/>
      <c r="B61" s="3"/>
      <c r="C61" s="21"/>
      <c r="D61" s="3"/>
      <c r="E61" s="21"/>
      <c r="F61" s="3"/>
      <c r="G61" s="3"/>
      <c r="H61" s="3"/>
      <c r="I61" s="3"/>
      <c r="J61" s="87"/>
      <c r="K61" s="87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5.75" customHeight="1">
      <c r="A62" s="3"/>
      <c r="B62" s="3"/>
      <c r="C62" s="21"/>
      <c r="D62" s="3"/>
      <c r="E62" s="21"/>
      <c r="F62" s="3"/>
      <c r="G62" s="3"/>
      <c r="H62" s="3"/>
      <c r="I62" s="3"/>
      <c r="J62" s="87"/>
      <c r="K62" s="87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5.75" customHeight="1">
      <c r="A63" s="3"/>
      <c r="B63" s="3"/>
      <c r="C63" s="21"/>
      <c r="D63" s="3"/>
      <c r="E63" s="21"/>
      <c r="F63" s="3"/>
      <c r="G63" s="3"/>
      <c r="H63" s="3"/>
      <c r="I63" s="3"/>
      <c r="J63" s="87"/>
      <c r="K63" s="87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5.75" customHeight="1">
      <c r="A64" s="3"/>
      <c r="B64" s="3"/>
      <c r="C64" s="21"/>
      <c r="D64" s="3"/>
      <c r="E64" s="21"/>
      <c r="F64" s="3"/>
      <c r="G64" s="3"/>
      <c r="H64" s="3"/>
      <c r="I64" s="3"/>
      <c r="J64" s="87"/>
      <c r="K64" s="87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5.75" customHeight="1">
      <c r="A65" s="3"/>
      <c r="B65" s="3"/>
      <c r="C65" s="21"/>
      <c r="D65" s="3"/>
      <c r="E65" s="21"/>
      <c r="F65" s="3"/>
      <c r="G65" s="3"/>
      <c r="H65" s="3"/>
      <c r="I65" s="3"/>
      <c r="J65" s="87"/>
      <c r="K65" s="87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5.75" customHeight="1">
      <c r="A66" s="3"/>
      <c r="B66" s="3"/>
      <c r="C66" s="21"/>
      <c r="D66" s="3"/>
      <c r="E66" s="21"/>
      <c r="F66" s="3"/>
      <c r="G66" s="3"/>
      <c r="H66" s="3"/>
      <c r="I66" s="3"/>
      <c r="J66" s="87"/>
      <c r="K66" s="87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5.75" customHeight="1">
      <c r="A67" s="3"/>
      <c r="B67" s="3"/>
      <c r="C67" s="21"/>
      <c r="D67" s="3"/>
      <c r="E67" s="21"/>
      <c r="F67" s="3"/>
      <c r="G67" s="3"/>
      <c r="H67" s="3"/>
      <c r="I67" s="3"/>
      <c r="J67" s="87"/>
      <c r="K67" s="87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5.75" customHeight="1">
      <c r="A68" s="3"/>
      <c r="B68" s="3"/>
      <c r="C68" s="21"/>
      <c r="D68" s="3"/>
      <c r="E68" s="21"/>
      <c r="F68" s="3"/>
      <c r="G68" s="3"/>
      <c r="H68" s="3"/>
      <c r="I68" s="3"/>
      <c r="J68" s="87"/>
      <c r="K68" s="87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5.75" customHeight="1">
      <c r="A69" s="3"/>
      <c r="B69" s="3"/>
      <c r="C69" s="21"/>
      <c r="D69" s="3"/>
      <c r="E69" s="21"/>
      <c r="F69" s="3"/>
      <c r="G69" s="3"/>
      <c r="H69" s="3"/>
      <c r="I69" s="3"/>
      <c r="J69" s="87"/>
      <c r="K69" s="87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5.75" customHeight="1">
      <c r="A70" s="3"/>
      <c r="B70" s="3"/>
      <c r="C70" s="21"/>
      <c r="D70" s="3"/>
      <c r="E70" s="21"/>
      <c r="F70" s="3"/>
      <c r="G70" s="3"/>
      <c r="H70" s="3"/>
      <c r="I70" s="3"/>
      <c r="J70" s="87"/>
      <c r="K70" s="87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5.75" customHeight="1">
      <c r="A71" s="3"/>
      <c r="B71" s="3"/>
      <c r="C71" s="21"/>
      <c r="D71" s="3"/>
      <c r="E71" s="21"/>
      <c r="F71" s="3"/>
      <c r="G71" s="3"/>
      <c r="H71" s="3"/>
      <c r="I71" s="3"/>
      <c r="J71" s="87"/>
      <c r="K71" s="87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5.75" customHeight="1">
      <c r="A72" s="3"/>
      <c r="B72" s="3"/>
      <c r="C72" s="21"/>
      <c r="D72" s="3"/>
      <c r="E72" s="21"/>
      <c r="F72" s="3"/>
      <c r="G72" s="3"/>
      <c r="H72" s="3"/>
      <c r="I72" s="3"/>
      <c r="J72" s="87"/>
      <c r="K72" s="87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5.75" customHeight="1">
      <c r="A73" s="3"/>
      <c r="B73" s="3"/>
      <c r="C73" s="21"/>
      <c r="D73" s="3"/>
      <c r="E73" s="21"/>
      <c r="F73" s="3"/>
      <c r="G73" s="3"/>
      <c r="H73" s="3"/>
      <c r="I73" s="3"/>
      <c r="J73" s="87"/>
      <c r="K73" s="87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5.75" customHeight="1">
      <c r="A74" s="3"/>
      <c r="B74" s="3"/>
      <c r="C74" s="21"/>
      <c r="D74" s="3"/>
      <c r="E74" s="21"/>
      <c r="F74" s="3"/>
      <c r="G74" s="3"/>
      <c r="H74" s="3"/>
      <c r="I74" s="3"/>
      <c r="J74" s="87"/>
      <c r="K74" s="87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5.75" customHeight="1">
      <c r="A75" s="3"/>
      <c r="B75" s="3"/>
      <c r="C75" s="21"/>
      <c r="D75" s="3"/>
      <c r="E75" s="21"/>
      <c r="F75" s="3"/>
      <c r="G75" s="3"/>
      <c r="H75" s="3"/>
      <c r="I75" s="3"/>
      <c r="J75" s="87"/>
      <c r="K75" s="87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5.75" customHeight="1">
      <c r="A76" s="3"/>
      <c r="B76" s="3"/>
      <c r="C76" s="21"/>
      <c r="D76" s="3"/>
      <c r="E76" s="21"/>
      <c r="F76" s="3"/>
      <c r="G76" s="3"/>
      <c r="H76" s="3"/>
      <c r="I76" s="3"/>
      <c r="J76" s="87"/>
      <c r="K76" s="87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5.75" customHeight="1">
      <c r="A77" s="3"/>
      <c r="B77" s="3"/>
      <c r="C77" s="21"/>
      <c r="D77" s="3"/>
      <c r="E77" s="21"/>
      <c r="F77" s="3"/>
      <c r="G77" s="3"/>
      <c r="H77" s="3"/>
      <c r="I77" s="3"/>
      <c r="J77" s="87"/>
      <c r="K77" s="87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5.75" customHeight="1">
      <c r="A78" s="3"/>
      <c r="B78" s="3"/>
      <c r="C78" s="21"/>
      <c r="D78" s="3"/>
      <c r="E78" s="21"/>
      <c r="F78" s="3"/>
      <c r="G78" s="3"/>
      <c r="H78" s="3"/>
      <c r="I78" s="3"/>
      <c r="J78" s="87"/>
      <c r="K78" s="87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5.75" customHeight="1">
      <c r="A79" s="3"/>
      <c r="B79" s="3"/>
      <c r="C79" s="21"/>
      <c r="D79" s="3"/>
      <c r="E79" s="21"/>
      <c r="F79" s="3"/>
      <c r="G79" s="3"/>
      <c r="H79" s="3"/>
      <c r="I79" s="3"/>
      <c r="J79" s="87"/>
      <c r="K79" s="87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5.75" customHeight="1">
      <c r="A80" s="3"/>
      <c r="B80" s="3"/>
      <c r="C80" s="21"/>
      <c r="D80" s="3"/>
      <c r="E80" s="21"/>
      <c r="F80" s="3"/>
      <c r="G80" s="3"/>
      <c r="H80" s="3"/>
      <c r="I80" s="3"/>
      <c r="J80" s="87"/>
      <c r="K80" s="87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5.75" customHeight="1">
      <c r="A81" s="3"/>
      <c r="B81" s="3"/>
      <c r="C81" s="21"/>
      <c r="D81" s="3"/>
      <c r="E81" s="21"/>
      <c r="F81" s="3"/>
      <c r="G81" s="3"/>
      <c r="H81" s="3"/>
      <c r="I81" s="3"/>
      <c r="J81" s="87"/>
      <c r="K81" s="87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5.75" customHeight="1">
      <c r="A82" s="3"/>
      <c r="B82" s="3"/>
      <c r="C82" s="21"/>
      <c r="D82" s="3"/>
      <c r="E82" s="21"/>
      <c r="F82" s="3"/>
      <c r="G82" s="3"/>
      <c r="H82" s="3"/>
      <c r="I82" s="3"/>
      <c r="J82" s="87"/>
      <c r="K82" s="87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5.75" customHeight="1">
      <c r="A83" s="3"/>
      <c r="B83" s="3"/>
      <c r="C83" s="21"/>
      <c r="D83" s="3"/>
      <c r="E83" s="21"/>
      <c r="F83" s="3"/>
      <c r="G83" s="3"/>
      <c r="H83" s="3"/>
      <c r="I83" s="3"/>
      <c r="J83" s="87"/>
      <c r="K83" s="87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5.75" customHeight="1">
      <c r="A84" s="3"/>
      <c r="B84" s="3"/>
      <c r="C84" s="21"/>
      <c r="D84" s="3"/>
      <c r="E84" s="21"/>
      <c r="F84" s="3"/>
      <c r="G84" s="3"/>
      <c r="H84" s="3"/>
      <c r="I84" s="3"/>
      <c r="J84" s="87"/>
      <c r="K84" s="87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5.75" customHeight="1">
      <c r="A85" s="3"/>
      <c r="B85" s="3"/>
      <c r="C85" s="21"/>
      <c r="D85" s="3"/>
      <c r="E85" s="21"/>
      <c r="F85" s="3"/>
      <c r="G85" s="3"/>
      <c r="H85" s="3"/>
      <c r="I85" s="3"/>
      <c r="J85" s="87"/>
      <c r="K85" s="87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5.75" customHeight="1">
      <c r="A86" s="3"/>
      <c r="B86" s="3"/>
      <c r="C86" s="21"/>
      <c r="D86" s="3"/>
      <c r="E86" s="21"/>
      <c r="F86" s="3"/>
      <c r="G86" s="3"/>
      <c r="H86" s="3"/>
      <c r="I86" s="3"/>
      <c r="J86" s="87"/>
      <c r="K86" s="87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5.75" customHeight="1">
      <c r="A87" s="3"/>
      <c r="B87" s="3"/>
      <c r="C87" s="21"/>
      <c r="D87" s="3"/>
      <c r="E87" s="21"/>
      <c r="F87" s="3"/>
      <c r="G87" s="3"/>
      <c r="H87" s="3"/>
      <c r="I87" s="3"/>
      <c r="J87" s="87"/>
      <c r="K87" s="87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5.75" customHeight="1">
      <c r="A88" s="3"/>
      <c r="B88" s="3"/>
      <c r="C88" s="21"/>
      <c r="D88" s="3"/>
      <c r="E88" s="21"/>
      <c r="F88" s="3"/>
      <c r="G88" s="3"/>
      <c r="H88" s="3"/>
      <c r="I88" s="3"/>
      <c r="J88" s="87"/>
      <c r="K88" s="87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5.75" customHeight="1">
      <c r="A89" s="3"/>
      <c r="B89" s="3"/>
      <c r="C89" s="21"/>
      <c r="D89" s="3"/>
      <c r="E89" s="21"/>
      <c r="F89" s="3"/>
      <c r="G89" s="3"/>
      <c r="H89" s="3"/>
      <c r="I89" s="3"/>
      <c r="J89" s="87"/>
      <c r="K89" s="87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5.75" customHeight="1">
      <c r="A90" s="3"/>
      <c r="B90" s="3"/>
      <c r="C90" s="21"/>
      <c r="D90" s="3"/>
      <c r="E90" s="21"/>
      <c r="F90" s="3"/>
      <c r="G90" s="3"/>
      <c r="H90" s="3"/>
      <c r="I90" s="3"/>
      <c r="J90" s="87"/>
      <c r="K90" s="87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5.75" customHeight="1">
      <c r="A91" s="3"/>
      <c r="B91" s="3"/>
      <c r="C91" s="21"/>
      <c r="D91" s="3"/>
      <c r="E91" s="21"/>
      <c r="F91" s="3"/>
      <c r="G91" s="3"/>
      <c r="H91" s="3"/>
      <c r="I91" s="3"/>
      <c r="J91" s="87"/>
      <c r="K91" s="87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5.75" customHeight="1">
      <c r="A92" s="3"/>
      <c r="B92" s="3"/>
      <c r="C92" s="21"/>
      <c r="D92" s="3"/>
      <c r="E92" s="21"/>
      <c r="F92" s="3"/>
      <c r="G92" s="3"/>
      <c r="H92" s="3"/>
      <c r="I92" s="3"/>
      <c r="J92" s="87"/>
      <c r="K92" s="87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5.75" customHeight="1">
      <c r="A93" s="3"/>
      <c r="B93" s="3"/>
      <c r="C93" s="21"/>
      <c r="D93" s="3"/>
      <c r="E93" s="21"/>
      <c r="F93" s="3"/>
      <c r="G93" s="3"/>
      <c r="H93" s="3"/>
      <c r="I93" s="3"/>
      <c r="J93" s="87"/>
      <c r="K93" s="87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5.75" customHeight="1">
      <c r="A94" s="3"/>
      <c r="B94" s="3"/>
      <c r="C94" s="21"/>
      <c r="D94" s="3"/>
      <c r="E94" s="21"/>
      <c r="F94" s="3"/>
      <c r="G94" s="3"/>
      <c r="H94" s="3"/>
      <c r="I94" s="3"/>
      <c r="J94" s="87"/>
      <c r="K94" s="87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5.75" customHeight="1">
      <c r="A95" s="3"/>
      <c r="B95" s="3"/>
      <c r="C95" s="21"/>
      <c r="D95" s="3"/>
      <c r="E95" s="21"/>
      <c r="F95" s="3"/>
      <c r="G95" s="3"/>
      <c r="H95" s="3"/>
      <c r="I95" s="3"/>
      <c r="J95" s="87"/>
      <c r="K95" s="87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5.75" customHeight="1">
      <c r="A96" s="3"/>
      <c r="B96" s="3"/>
      <c r="C96" s="21"/>
      <c r="D96" s="3"/>
      <c r="E96" s="21"/>
      <c r="F96" s="3"/>
      <c r="G96" s="3"/>
      <c r="H96" s="3"/>
      <c r="I96" s="3"/>
      <c r="J96" s="87"/>
      <c r="K96" s="87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5.75" customHeight="1">
      <c r="A97" s="3"/>
      <c r="B97" s="3"/>
      <c r="C97" s="21"/>
      <c r="D97" s="3"/>
      <c r="E97" s="21"/>
      <c r="F97" s="3"/>
      <c r="G97" s="3"/>
      <c r="H97" s="3"/>
      <c r="I97" s="3"/>
      <c r="J97" s="87"/>
      <c r="K97" s="87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5.75" customHeight="1">
      <c r="A98" s="3"/>
      <c r="B98" s="3"/>
      <c r="C98" s="21"/>
      <c r="D98" s="3"/>
      <c r="E98" s="21"/>
      <c r="F98" s="3"/>
      <c r="G98" s="3"/>
      <c r="H98" s="3"/>
      <c r="I98" s="3"/>
      <c r="J98" s="87"/>
      <c r="K98" s="87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5.75" customHeight="1">
      <c r="A99" s="3"/>
      <c r="B99" s="3"/>
      <c r="C99" s="21"/>
      <c r="D99" s="3"/>
      <c r="E99" s="21"/>
      <c r="F99" s="3"/>
      <c r="G99" s="3"/>
      <c r="H99" s="3"/>
      <c r="I99" s="3"/>
      <c r="J99" s="87"/>
      <c r="K99" s="87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5.75" customHeight="1">
      <c r="A100" s="3"/>
      <c r="B100" s="3"/>
      <c r="C100" s="21"/>
      <c r="D100" s="3"/>
      <c r="E100" s="21"/>
      <c r="F100" s="3"/>
      <c r="G100" s="3"/>
      <c r="H100" s="3"/>
      <c r="I100" s="3"/>
      <c r="J100" s="87"/>
      <c r="K100" s="87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5.75" customHeight="1">
      <c r="A101" s="3"/>
      <c r="B101" s="3"/>
      <c r="C101" s="21"/>
      <c r="D101" s="3"/>
      <c r="E101" s="21"/>
      <c r="F101" s="3"/>
      <c r="G101" s="3"/>
      <c r="H101" s="3"/>
      <c r="I101" s="3"/>
      <c r="J101" s="87"/>
      <c r="K101" s="87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5.75" customHeight="1">
      <c r="A102" s="3"/>
      <c r="B102" s="3"/>
      <c r="C102" s="21"/>
      <c r="D102" s="3"/>
      <c r="E102" s="21"/>
      <c r="F102" s="3"/>
      <c r="G102" s="3"/>
      <c r="H102" s="3"/>
      <c r="I102" s="3"/>
      <c r="J102" s="87"/>
      <c r="K102" s="87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5.75" customHeight="1">
      <c r="A103" s="3"/>
      <c r="B103" s="3"/>
      <c r="C103" s="21"/>
      <c r="D103" s="3"/>
      <c r="E103" s="21"/>
      <c r="F103" s="3"/>
      <c r="G103" s="3"/>
      <c r="H103" s="3"/>
      <c r="I103" s="3"/>
      <c r="J103" s="87"/>
      <c r="K103" s="87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5.75" customHeight="1">
      <c r="A104" s="3"/>
      <c r="B104" s="3"/>
      <c r="C104" s="21"/>
      <c r="D104" s="3"/>
      <c r="E104" s="21"/>
      <c r="F104" s="3"/>
      <c r="G104" s="3"/>
      <c r="H104" s="3"/>
      <c r="I104" s="3"/>
      <c r="J104" s="87"/>
      <c r="K104" s="87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5.75" customHeight="1">
      <c r="A105" s="3"/>
      <c r="B105" s="3"/>
      <c r="C105" s="21"/>
      <c r="D105" s="3"/>
      <c r="E105" s="21"/>
      <c r="F105" s="3"/>
      <c r="G105" s="3"/>
      <c r="H105" s="3"/>
      <c r="I105" s="3"/>
      <c r="J105" s="87"/>
      <c r="K105" s="87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5.75" customHeight="1">
      <c r="A106" s="3"/>
      <c r="B106" s="3"/>
      <c r="C106" s="21"/>
      <c r="D106" s="3"/>
      <c r="E106" s="21"/>
      <c r="F106" s="3"/>
      <c r="G106" s="3"/>
      <c r="H106" s="3"/>
      <c r="I106" s="3"/>
      <c r="J106" s="87"/>
      <c r="K106" s="87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5.75" customHeight="1">
      <c r="A107" s="3"/>
      <c r="B107" s="3"/>
      <c r="C107" s="21"/>
      <c r="D107" s="3"/>
      <c r="E107" s="21"/>
      <c r="F107" s="3"/>
      <c r="G107" s="3"/>
      <c r="H107" s="3"/>
      <c r="I107" s="3"/>
      <c r="J107" s="87"/>
      <c r="K107" s="87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5.75" customHeight="1">
      <c r="A108" s="3"/>
      <c r="B108" s="3"/>
      <c r="C108" s="21"/>
      <c r="D108" s="3"/>
      <c r="E108" s="21"/>
      <c r="F108" s="3"/>
      <c r="G108" s="3"/>
      <c r="H108" s="3"/>
      <c r="I108" s="3"/>
      <c r="J108" s="87"/>
      <c r="K108" s="87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5.75" customHeight="1">
      <c r="J109" s="87"/>
      <c r="K109" s="87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5.75" customHeight="1">
      <c r="J110" s="87"/>
      <c r="K110" s="87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5.75" customHeight="1">
      <c r="J111" s="87"/>
      <c r="K111" s="87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5.75" customHeight="1">
      <c r="J112" s="87"/>
      <c r="K112" s="87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0:25" ht="15.75" customHeight="1">
      <c r="J113" s="87"/>
      <c r="K113" s="87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0:25" ht="15.75" customHeight="1">
      <c r="J114" s="87"/>
      <c r="K114" s="87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0:25" ht="15.75" customHeight="1">
      <c r="J115" s="87"/>
      <c r="K115" s="87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0:25" ht="15.75" customHeight="1">
      <c r="J116" s="87"/>
      <c r="K116" s="87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0:25" ht="15.75" customHeight="1">
      <c r="J117" s="87"/>
      <c r="K117" s="87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0:25" ht="15.75" customHeight="1">
      <c r="J118" s="87"/>
      <c r="K118" s="87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0:25" ht="15.75" customHeight="1">
      <c r="J119" s="87"/>
      <c r="K119" s="87"/>
      <c r="L119" s="3"/>
      <c r="M119" s="3"/>
      <c r="N119" s="3"/>
      <c r="O119" s="3"/>
      <c r="P119" s="3"/>
      <c r="Q119" s="3"/>
    </row>
    <row r="120" spans="10:25" ht="15.75" customHeight="1"/>
    <row r="121" spans="10:25" ht="15.75" customHeight="1"/>
    <row r="122" spans="10:25" ht="15.75" customHeight="1"/>
    <row r="123" spans="10:25" ht="15.75" customHeight="1"/>
    <row r="124" spans="10:25" ht="15.75" customHeight="1"/>
    <row r="125" spans="10:25" ht="15.75" customHeight="1"/>
    <row r="126" spans="10:25" ht="15.75" customHeight="1"/>
    <row r="127" spans="10:25" ht="15.75" customHeight="1"/>
    <row r="128" spans="10:25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13">
    <mergeCell ref="A35:I35"/>
    <mergeCell ref="B22:I22"/>
    <mergeCell ref="B26:I26"/>
    <mergeCell ref="A16:I16"/>
    <mergeCell ref="B17:I17"/>
    <mergeCell ref="A3:J3"/>
    <mergeCell ref="A4:J4"/>
    <mergeCell ref="A5:J5"/>
    <mergeCell ref="A1:J2"/>
    <mergeCell ref="A11:I11"/>
    <mergeCell ref="B7:J7"/>
    <mergeCell ref="B8:J8"/>
    <mergeCell ref="B6:J6"/>
  </mergeCells>
  <hyperlinks>
    <hyperlink ref="J36" r:id="rId1" display="https://brain.com.ua/Televizor_Vinga_S32HD22B-p609500.html?fbclid=IwAR32r_xsjDcWG1TYmsCfr2DQBnFyxPGgYJMUukBFXhN7CH3Fnc25JEzIWlk .        Послуга встановлення програм (презентаційних) - 300 грн."/>
  </hyperlinks>
  <pageMargins left="0.7" right="0.7" top="0.75" bottom="0.75" header="0" footer="0"/>
  <pageSetup scale="71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Olena Pogorila</dc:creator>
  <cp:lastModifiedBy>user</cp:lastModifiedBy>
  <cp:lastPrinted>2020-02-27T08:32:09Z</cp:lastPrinted>
  <dcterms:created xsi:type="dcterms:W3CDTF">2019-01-28T08:29:33Z</dcterms:created>
  <dcterms:modified xsi:type="dcterms:W3CDTF">2020-10-21T17:54:23Z</dcterms:modified>
</cp:coreProperties>
</file>