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20" yWindow="4440" windowWidth="12120" windowHeight="4250" tabRatio="931" activeTab="1"/>
  </bookViews>
  <sheets>
    <sheet name="Титулка" sheetId="3" r:id="rId1"/>
    <sheet name="План" sheetId="4" r:id="rId2"/>
    <sheet name="По семестрах" sheetId="5" r:id="rId3"/>
  </sheets>
  <calcPr calcId="152511"/>
</workbook>
</file>

<file path=xl/calcChain.xml><?xml version="1.0" encoding="utf-8"?>
<calcChain xmlns="http://schemas.openxmlformats.org/spreadsheetml/2006/main">
  <c r="X113" i="4"/>
  <c r="W113"/>
  <c r="V113"/>
  <c r="U113"/>
  <c r="N113"/>
  <c r="J113"/>
  <c r="K113"/>
  <c r="L113"/>
  <c r="H113"/>
  <c r="C113"/>
  <c r="D113"/>
  <c r="H102"/>
  <c r="K94"/>
  <c r="L94"/>
  <c r="N94"/>
  <c r="Q94"/>
  <c r="R94"/>
  <c r="S94"/>
  <c r="T94"/>
  <c r="U94"/>
  <c r="V94"/>
  <c r="H94"/>
  <c r="D94"/>
  <c r="C94"/>
  <c r="J102"/>
  <c r="I101"/>
  <c r="P101" s="1"/>
  <c r="V102"/>
  <c r="M102"/>
  <c r="A97"/>
  <c r="A98" s="1"/>
  <c r="A99" s="1"/>
  <c r="A100" s="1"/>
  <c r="A101" s="1"/>
  <c r="I112"/>
  <c r="P112" s="1"/>
  <c r="I97" l="1"/>
  <c r="P97" s="1"/>
  <c r="L27" i="5"/>
  <c r="I27"/>
  <c r="F27"/>
  <c r="C27"/>
  <c r="I76" i="4"/>
  <c r="P76" s="1"/>
  <c r="L14" i="5"/>
  <c r="I14"/>
  <c r="F14"/>
  <c r="C14"/>
  <c r="I131" i="4" l="1"/>
  <c r="P131" s="1"/>
  <c r="I83" l="1"/>
  <c r="P83" s="1"/>
  <c r="V67"/>
  <c r="V68" s="1"/>
  <c r="V69" s="1"/>
  <c r="K67"/>
  <c r="I65"/>
  <c r="P65" s="1"/>
  <c r="I108"/>
  <c r="I111"/>
  <c r="P111" s="1"/>
  <c r="I119"/>
  <c r="P119" s="1"/>
  <c r="A107"/>
  <c r="A108" s="1"/>
  <c r="A109" s="1"/>
  <c r="A110" s="1"/>
  <c r="A111" s="1"/>
  <c r="A112" s="1"/>
  <c r="I110"/>
  <c r="P110" s="1"/>
  <c r="I109"/>
  <c r="P109" s="1"/>
  <c r="P108"/>
  <c r="I127" l="1"/>
  <c r="P127" s="1"/>
  <c r="I129"/>
  <c r="P129" s="1"/>
  <c r="H137"/>
  <c r="I133"/>
  <c r="P133" s="1"/>
  <c r="I125"/>
  <c r="P125" s="1"/>
  <c r="D137" l="1"/>
  <c r="C137"/>
  <c r="J137"/>
  <c r="K137"/>
  <c r="N137"/>
  <c r="R137"/>
  <c r="U137"/>
  <c r="V137"/>
  <c r="W137"/>
  <c r="X137"/>
  <c r="Y113"/>
  <c r="Z113"/>
  <c r="AA113"/>
  <c r="I81"/>
  <c r="D68"/>
  <c r="G67"/>
  <c r="G68" s="1"/>
  <c r="G69" s="1"/>
  <c r="H67"/>
  <c r="J67"/>
  <c r="M67"/>
  <c r="S67"/>
  <c r="T67"/>
  <c r="J61"/>
  <c r="K61"/>
  <c r="L61"/>
  <c r="Q61"/>
  <c r="R61"/>
  <c r="H56"/>
  <c r="P81" l="1"/>
  <c r="N138"/>
  <c r="L138"/>
  <c r="J138"/>
  <c r="X138"/>
  <c r="V138"/>
  <c r="R138"/>
  <c r="W138"/>
  <c r="U138"/>
  <c r="K138"/>
  <c r="S68"/>
  <c r="Q68"/>
  <c r="L68"/>
  <c r="J68"/>
  <c r="T68"/>
  <c r="R68"/>
  <c r="M68"/>
  <c r="K68"/>
  <c r="A74"/>
  <c r="A75" s="1"/>
  <c r="I63"/>
  <c r="I67" s="1"/>
  <c r="F102"/>
  <c r="D102"/>
  <c r="Y94"/>
  <c r="Z94"/>
  <c r="AA94"/>
  <c r="I86"/>
  <c r="P86" s="1"/>
  <c r="J74"/>
  <c r="J94" s="1"/>
  <c r="X56"/>
  <c r="A76" l="1"/>
  <c r="A77" s="1"/>
  <c r="A78" s="1"/>
  <c r="A79" s="1"/>
  <c r="A80" s="1"/>
  <c r="A81" s="1"/>
  <c r="X69"/>
  <c r="P63"/>
  <c r="P67" s="1"/>
  <c r="D56"/>
  <c r="D69" s="1"/>
  <c r="A82" l="1"/>
  <c r="A83" s="1"/>
  <c r="A84" s="1"/>
  <c r="A85" s="1"/>
  <c r="A86" s="1"/>
  <c r="A87" s="1"/>
  <c r="A88" s="1"/>
  <c r="A89" s="1"/>
  <c r="A90" s="1"/>
  <c r="A91" s="1"/>
  <c r="A92" s="1"/>
  <c r="A93" s="1"/>
  <c r="D138"/>
  <c r="G138"/>
  <c r="D103"/>
  <c r="F103"/>
  <c r="G103"/>
  <c r="C103"/>
  <c r="V103"/>
  <c r="U103"/>
  <c r="T103"/>
  <c r="S103"/>
  <c r="R103"/>
  <c r="Y69"/>
  <c r="Z69"/>
  <c r="AA69"/>
  <c r="I135"/>
  <c r="P135" s="1"/>
  <c r="I123"/>
  <c r="P123" s="1"/>
  <c r="I121"/>
  <c r="P121" s="1"/>
  <c r="I107"/>
  <c r="P107" s="1"/>
  <c r="I117"/>
  <c r="P117" s="1"/>
  <c r="I91"/>
  <c r="P91" s="1"/>
  <c r="I85"/>
  <c r="P85" s="1"/>
  <c r="I84"/>
  <c r="P84" s="1"/>
  <c r="I106"/>
  <c r="I115"/>
  <c r="I82"/>
  <c r="P82" s="1"/>
  <c r="I93"/>
  <c r="P93" s="1"/>
  <c r="I92"/>
  <c r="P92" s="1"/>
  <c r="I90"/>
  <c r="P90" s="1"/>
  <c r="I89"/>
  <c r="P89" s="1"/>
  <c r="I80"/>
  <c r="I79"/>
  <c r="P79" s="1"/>
  <c r="I87"/>
  <c r="P87" s="1"/>
  <c r="I88"/>
  <c r="P88" s="1"/>
  <c r="I100"/>
  <c r="I99"/>
  <c r="P99" s="1"/>
  <c r="I96"/>
  <c r="I78"/>
  <c r="I77"/>
  <c r="I75"/>
  <c r="I74"/>
  <c r="I73"/>
  <c r="H61"/>
  <c r="H68" s="1"/>
  <c r="H69" s="1"/>
  <c r="I60"/>
  <c r="I59"/>
  <c r="W56"/>
  <c r="W69" s="1"/>
  <c r="T69"/>
  <c r="S56"/>
  <c r="S69" s="1"/>
  <c r="R56"/>
  <c r="R69" s="1"/>
  <c r="Q69"/>
  <c r="P56"/>
  <c r="M56"/>
  <c r="M69" s="1"/>
  <c r="L56"/>
  <c r="L69" s="1"/>
  <c r="K56"/>
  <c r="K69" s="1"/>
  <c r="I54"/>
  <c r="I53"/>
  <c r="I52"/>
  <c r="J51"/>
  <c r="J56" s="1"/>
  <c r="J69" s="1"/>
  <c r="I51"/>
  <c r="R44" i="3"/>
  <c r="R43"/>
  <c r="R42"/>
  <c r="R41"/>
  <c r="R40"/>
  <c r="I94" i="4" l="1"/>
  <c r="I113"/>
  <c r="I102"/>
  <c r="P96"/>
  <c r="I137"/>
  <c r="P100"/>
  <c r="P59"/>
  <c r="I61"/>
  <c r="I68" s="1"/>
  <c r="P115"/>
  <c r="P137" s="1"/>
  <c r="J103"/>
  <c r="J139" s="1"/>
  <c r="G139"/>
  <c r="P106"/>
  <c r="P113" s="1"/>
  <c r="P80"/>
  <c r="H103"/>
  <c r="M103"/>
  <c r="M139" s="1"/>
  <c r="K103"/>
  <c r="K139" s="1"/>
  <c r="H138"/>
  <c r="R139"/>
  <c r="R141" s="1"/>
  <c r="F139"/>
  <c r="D139"/>
  <c r="Q103"/>
  <c r="N103"/>
  <c r="L103"/>
  <c r="U139"/>
  <c r="U141" s="1"/>
  <c r="S139"/>
  <c r="S141" s="1"/>
  <c r="P73"/>
  <c r="P74"/>
  <c r="P75"/>
  <c r="P77"/>
  <c r="P78"/>
  <c r="P60"/>
  <c r="I56"/>
  <c r="P94" l="1"/>
  <c r="P102"/>
  <c r="P138"/>
  <c r="I138"/>
  <c r="I69"/>
  <c r="P61"/>
  <c r="P68" s="1"/>
  <c r="P69" s="1"/>
  <c r="H139"/>
  <c r="Q139"/>
  <c r="Q141" s="1"/>
  <c r="N139"/>
  <c r="L139"/>
  <c r="V139"/>
  <c r="V141" s="1"/>
  <c r="X139"/>
  <c r="X141" s="1"/>
  <c r="T139"/>
  <c r="T141" s="1"/>
  <c r="W139"/>
  <c r="W141" s="1"/>
  <c r="I103"/>
  <c r="P103" l="1"/>
  <c r="P139" s="1"/>
  <c r="P140" s="1"/>
  <c r="I139"/>
  <c r="I140" s="1"/>
  <c r="H140"/>
  <c r="M140"/>
  <c r="N140"/>
  <c r="K140"/>
  <c r="L140"/>
  <c r="J140"/>
  <c r="C138"/>
  <c r="C139" s="1"/>
</calcChain>
</file>

<file path=xl/comments1.xml><?xml version="1.0" encoding="utf-8"?>
<comments xmlns="http://schemas.openxmlformats.org/spreadsheetml/2006/main">
  <authors>
    <author>user</author>
  </authors>
  <commentList>
    <comment ref="B9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<sst xmlns="http://schemas.openxmlformats.org/spreadsheetml/2006/main" count="625" uniqueCount="318">
  <si>
    <t>Всього</t>
  </si>
  <si>
    <t>у тому числі</t>
  </si>
  <si>
    <t>Самостійна робота</t>
  </si>
  <si>
    <t>Кількість годин</t>
  </si>
  <si>
    <t>Розподіл за семестрами</t>
  </si>
  <si>
    <t>І курс</t>
  </si>
  <si>
    <t>ІІ курс</t>
  </si>
  <si>
    <t>ІІІ курс</t>
  </si>
  <si>
    <t>ІV курс</t>
  </si>
  <si>
    <t>V курс</t>
  </si>
  <si>
    <t>VІ курс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</si>
  <si>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</si>
  <si>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</si>
  <si>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</si>
  <si>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</si>
  <si>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</si>
  <si>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</si>
  <si>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</si>
  <si>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</si>
  <si>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</si>
  <si>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</si>
  <si>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</si>
  <si>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</si>
  <si>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</si>
  <si>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І. Графік навчального процесу</t>
  </si>
  <si>
    <t xml:space="preserve">НАЗВА НАВЧАЛЬНОЇ
ДИСЦИПЛІНИ
</t>
  </si>
  <si>
    <t>Екзамени</t>
  </si>
  <si>
    <t>Заліки</t>
  </si>
  <si>
    <t>проекти</t>
  </si>
  <si>
    <t>роботи</t>
  </si>
  <si>
    <t>Курсові</t>
  </si>
  <si>
    <t>Загальний обсяг</t>
  </si>
  <si>
    <t>Аудиторних</t>
  </si>
  <si>
    <t>Семестри</t>
  </si>
  <si>
    <t>Кількість тижнів в семестрі</t>
  </si>
  <si>
    <t>V. План навчального процесу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</si>
  <si>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</si>
  <si>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</si>
  <si>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</si>
  <si>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</si>
  <si>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</si>
  <si>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</si>
  <si>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</si>
  <si>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</si>
  <si>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</si>
  <si>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</si>
  <si>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</si>
  <si>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</si>
  <si>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</si>
  <si>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</si>
  <si>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</si>
  <si>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</si>
  <si>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</si>
  <si>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</si>
  <si>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</si>
  <si>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</si>
  <si>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</si>
  <si>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</si>
  <si>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</si>
  <si>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</si>
  <si>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</si>
  <si>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</si>
  <si>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</si>
  <si>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</si>
  <si>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</si>
  <si>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</si>
  <si>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</si>
  <si>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</si>
  <si>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</si>
  <si>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</si>
  <si>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</si>
  <si>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</si>
  <si>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</si>
  <si>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</si>
  <si>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</si>
  <si>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</si>
  <si>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</si>
  <si>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</si>
  <si>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</si>
  <si>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</si>
  <si>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</si>
  <si>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</si>
  <si>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</si>
  <si>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</si>
  <si>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</si>
  <si>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</si>
  <si>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</si>
  <si>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</si>
  <si>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(підпис)             (прізвище та ініціали)</t>
  </si>
  <si>
    <t>Кваліфікація</t>
  </si>
  <si>
    <t xml:space="preserve">на основі </t>
  </si>
  <si>
    <t xml:space="preserve">з галузі знань </t>
  </si>
  <si>
    <t>Н А В Ч А Л Ь Н И Й    П Л А Н</t>
  </si>
  <si>
    <t>спеціалізацією</t>
  </si>
  <si>
    <t xml:space="preserve">Строк навчання </t>
  </si>
  <si>
    <t>Форма навчання</t>
  </si>
  <si>
    <t xml:space="preserve">     “Затверджую”</t>
  </si>
  <si>
    <t>"___"_____________20__ року</t>
  </si>
  <si>
    <t xml:space="preserve">Підготовки </t>
  </si>
  <si>
    <t>Міністерство освіти і науки України</t>
  </si>
  <si>
    <t>Лекцїї</t>
  </si>
  <si>
    <t>Практичні</t>
  </si>
  <si>
    <t>Семінарські</t>
  </si>
  <si>
    <t>Лабораторні</t>
  </si>
  <si>
    <t>Індивідуальні</t>
  </si>
  <si>
    <t>1. Цикл загальної підготовки</t>
  </si>
  <si>
    <t>Історія України</t>
  </si>
  <si>
    <t>Історія української культури</t>
  </si>
  <si>
    <t>Фізична культура</t>
  </si>
  <si>
    <t>Філософія</t>
  </si>
  <si>
    <t>Всього по п. 1.1:</t>
  </si>
  <si>
    <t>1.2. Вибіркові  дисципліни</t>
  </si>
  <si>
    <t>Безпека життєдіяльності та цивільний захист</t>
  </si>
  <si>
    <t>Іноземна мова</t>
  </si>
  <si>
    <t>Всього по дисциплінам п.1.2.2:</t>
  </si>
  <si>
    <t>Всього по п. 1.2:</t>
  </si>
  <si>
    <t>2. Цикл професійної підготовки</t>
  </si>
  <si>
    <t>Диференціальні рівняння</t>
  </si>
  <si>
    <t>Виробнича практика</t>
  </si>
  <si>
    <t>2.2. Вибіркові дисципліни</t>
  </si>
  <si>
    <t>2.2.1. За вибором ВНЗ</t>
  </si>
  <si>
    <t>Функціональний аналіз</t>
  </si>
  <si>
    <t>2.2.2. За вибором студента</t>
  </si>
  <si>
    <t>Всього по дисциплінам п.2.2.2:</t>
  </si>
  <si>
    <t>Всього по п. 2.2: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</si>
  <si>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</si>
  <si>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</si>
  <si>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</si>
  <si>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</si>
  <si>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</si>
  <si>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</si>
  <si>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Розподіл аудиторних годин на тиждень за курсами і семестрами</t>
  </si>
  <si>
    <t>Ректор</t>
  </si>
  <si>
    <t>І.Є. Цепенда</t>
  </si>
  <si>
    <t>денна</t>
  </si>
  <si>
    <t>за спеціальністю</t>
  </si>
  <si>
    <t>бакалавра</t>
  </si>
  <si>
    <t>11 Математика та статистика</t>
  </si>
  <si>
    <t>3 роки 10 місяців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</si>
  <si>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</si>
  <si>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</si>
  <si>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</si>
  <si>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</si>
  <si>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</si>
  <si>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</si>
  <si>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 xml:space="preserve">  </t>
  </si>
  <si>
    <t>ПОЗНАЧЕННЯ:</t>
  </si>
  <si>
    <t>II. ЗВЕДЕНІ ДАНІ ПРО БЮДЖЕТ ЧАСУ, тижні</t>
  </si>
  <si>
    <t>Курс</t>
  </si>
  <si>
    <t>Теоретичне навчання</t>
  </si>
  <si>
    <t>Канікули</t>
  </si>
  <si>
    <t>Екзаменаційна сесія</t>
  </si>
  <si>
    <t>Навчальна практика</t>
  </si>
  <si>
    <t>Атестація</t>
  </si>
  <si>
    <t>Разом</t>
  </si>
  <si>
    <t>III. ПРАКТИКА</t>
  </si>
  <si>
    <t>Назва практики</t>
  </si>
  <si>
    <t>Семестр</t>
  </si>
  <si>
    <t>Тижні</t>
  </si>
  <si>
    <t>Назва навчальної дисципліни</t>
  </si>
  <si>
    <t>ДВНЗ "Прикарпатський національний університет імені Василя Стефаника"</t>
  </si>
  <si>
    <t>Затверджено Вченою радою університету, протокол №___ від "___" ______________ 20__ року</t>
  </si>
  <si>
    <t>Освітньо-професійна програма</t>
  </si>
  <si>
    <t>1.1. Обов`язкові   дисципліни</t>
  </si>
  <si>
    <t>Алгебра і геометрія</t>
  </si>
  <si>
    <t>Практикум з програмування</t>
  </si>
  <si>
    <t>Теорія ймовірностей та математична статистика</t>
  </si>
  <si>
    <t>Алготритми і структури даних</t>
  </si>
  <si>
    <t>Спеціалізовані мови програмування (Java/C#)</t>
  </si>
  <si>
    <t>Архітектура комп'ютерів і мереж</t>
  </si>
  <si>
    <t>Наукові обчислення в Python</t>
  </si>
  <si>
    <t>Прикладне програмування</t>
  </si>
  <si>
    <t>Модульне програмування</t>
  </si>
  <si>
    <t>Методи оптимізації та дослідження операцій</t>
  </si>
  <si>
    <t>Математичне моделювання</t>
  </si>
  <si>
    <t>Системне програмування</t>
  </si>
  <si>
    <t>Захист інформації</t>
  </si>
  <si>
    <t>Криптологія</t>
  </si>
  <si>
    <t>Теорія прийняття рішень</t>
  </si>
  <si>
    <t>Аналіз даних</t>
  </si>
  <si>
    <t xml:space="preserve">Основи штучного інтелекту </t>
  </si>
  <si>
    <t>Програмування мобільних додатків</t>
  </si>
  <si>
    <t>Крос-платформне програмування</t>
  </si>
  <si>
    <t>Комп'ютерний інструментарій математичного моделювання</t>
  </si>
  <si>
    <t>Комп'ютерне  моделювання складних систем</t>
  </si>
  <si>
    <t>Теорія керування</t>
  </si>
  <si>
    <t>Проектування програмних систем</t>
  </si>
  <si>
    <t>2.1. Обов'язкові дисципліни</t>
  </si>
  <si>
    <t>2.1.1. Теоретична підготовка</t>
  </si>
  <si>
    <t>2.1.2.  Практична підготовка</t>
  </si>
  <si>
    <t>Всього  по п.2.1.1</t>
  </si>
  <si>
    <t>Всього по п. 2.1.2</t>
  </si>
  <si>
    <t>Всього по п. 2.2.1</t>
  </si>
  <si>
    <t>Всього по п. 2.1</t>
  </si>
  <si>
    <t>Всього по п.1.2.1:</t>
  </si>
  <si>
    <t>Разом за розділом 2</t>
  </si>
  <si>
    <t>Разом за розділом 1</t>
  </si>
  <si>
    <t>Математичні основи інформатики</t>
  </si>
  <si>
    <t>Об'єктно-орієнтоване програмування (C++/Python)</t>
  </si>
  <si>
    <t>Технології створення програмних продуктів</t>
  </si>
  <si>
    <t>Практикум технічного перекладу</t>
  </si>
  <si>
    <t>Англійська мова (за професійним спрямуванням)</t>
  </si>
  <si>
    <t>Рівняння математичної фізики</t>
  </si>
  <si>
    <t>1 курс</t>
  </si>
  <si>
    <t>2 курс</t>
  </si>
  <si>
    <t>3 курс</t>
  </si>
  <si>
    <t>4 курс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</si>
  <si>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</si>
  <si>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</si>
  <si>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</si>
  <si>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</si>
  <si>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</si>
  <si>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</si>
  <si>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</si>
  <si>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</si>
  <si>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З</t>
  </si>
  <si>
    <t>Е</t>
  </si>
  <si>
    <t>Програмування на Python</t>
  </si>
  <si>
    <t>Програмування на C/C++</t>
  </si>
  <si>
    <t>112 Прикладна математика</t>
  </si>
  <si>
    <t>Комп'ютерне моделювання та технології програмування</t>
  </si>
  <si>
    <t>Кваліфікаційна робота</t>
  </si>
  <si>
    <t xml:space="preserve">Форма атестації здобувачів вищиї освіти </t>
  </si>
  <si>
    <t>1.2.2. За вибором студента</t>
  </si>
  <si>
    <t>1.2.1. За вибором ВНЗ</t>
  </si>
  <si>
    <t>Функційне програмування (Haskel)</t>
  </si>
  <si>
    <t>Функційне програмування (Lisp, Scala)</t>
  </si>
  <si>
    <t xml:space="preserve">Сучасні інформаційні технології </t>
  </si>
  <si>
    <t>Алгоритми і структури даних</t>
  </si>
  <si>
    <t>Візуальне програмування (Tkinter)</t>
  </si>
  <si>
    <t>Візуальне програмування (Visual C++)</t>
  </si>
  <si>
    <t>Числові методи</t>
  </si>
  <si>
    <t xml:space="preserve"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</t>
  </si>
  <si>
    <t>IV. АТЕСТАЦІЯ</t>
  </si>
  <si>
    <t>Імітаційне моделювання</t>
  </si>
  <si>
    <t>Системи комп'ютерної математики</t>
  </si>
  <si>
    <t>Дискретна математика</t>
  </si>
  <si>
    <t>Математичний аналіз</t>
  </si>
  <si>
    <t>Економіка програмного забезпечення</t>
  </si>
  <si>
    <t>Основи підприємництва</t>
  </si>
  <si>
    <t>Кредитів</t>
  </si>
  <si>
    <t>Е/З</t>
  </si>
  <si>
    <t>№</t>
  </si>
  <si>
    <t>Українська мова (за професійним спрямуванням)</t>
  </si>
  <si>
    <t>Укр. мова (за проф. спр.)</t>
  </si>
  <si>
    <t>Англ. мова (за проф. спр.)</t>
  </si>
  <si>
    <t>Мат. аналіз</t>
  </si>
  <si>
    <t>БЖД  та цивільний захист</t>
  </si>
  <si>
    <t>Операційні системи (Linux)</t>
  </si>
  <si>
    <t>Комплексний аналіз</t>
  </si>
  <si>
    <t>Логічне програмування</t>
  </si>
  <si>
    <t xml:space="preserve">Серверне програмування </t>
  </si>
  <si>
    <t>Серверне програмування</t>
  </si>
  <si>
    <t>Комп`ютерна графіка</t>
  </si>
  <si>
    <t>Програмні фрейворки</t>
  </si>
  <si>
    <t>Візуальне програмування</t>
  </si>
  <si>
    <t>Web-технології</t>
  </si>
  <si>
    <t>Функційне програмування</t>
  </si>
  <si>
    <t>Навч. дисц.</t>
  </si>
  <si>
    <t>Організація баз даних</t>
  </si>
  <si>
    <t>Web-програмування</t>
  </si>
  <si>
    <t>Спец. мови програмування</t>
  </si>
  <si>
    <t>ТЙМС</t>
  </si>
  <si>
    <t>Мат. основи інформатики</t>
  </si>
  <si>
    <t>Архітектура комп. і мереж</t>
  </si>
  <si>
    <t>Об.-орієнт. Програмування</t>
  </si>
  <si>
    <t xml:space="preserve">Курс. проект </t>
  </si>
  <si>
    <t xml:space="preserve">Навчальна практика </t>
  </si>
  <si>
    <t xml:space="preserve">Курсовий проект </t>
  </si>
  <si>
    <t>Курсовий проект</t>
  </si>
  <si>
    <t>НП</t>
  </si>
  <si>
    <t>Прикладний програміст</t>
  </si>
  <si>
    <t>повної середньої освіти</t>
  </si>
  <si>
    <t>Контроль за сам. роботою</t>
  </si>
  <si>
    <t>Кількість  кредитів ЄКТС</t>
  </si>
  <si>
    <t>№        з/п</t>
  </si>
  <si>
    <t>К</t>
  </si>
  <si>
    <t>Пр</t>
  </si>
  <si>
    <t xml:space="preserve">Навчальна (обч.) практика </t>
  </si>
  <si>
    <t>Економіка пр. забезпечення</t>
  </si>
  <si>
    <t>Проектування пр. систем</t>
  </si>
  <si>
    <t>Прогр. моб. додатків</t>
  </si>
  <si>
    <t>Системи комп.  мат.</t>
  </si>
  <si>
    <t>Операційні системи</t>
  </si>
  <si>
    <t xml:space="preserve"> </t>
  </si>
  <si>
    <t xml:space="preserve">Захист кваліфікаційної роботи </t>
  </si>
  <si>
    <t>Рівняння мат. фізики</t>
  </si>
  <si>
    <t>Методи опт-ції та досл. оп.</t>
  </si>
  <si>
    <t>Комп. інст. мат. мод.</t>
  </si>
  <si>
    <t>8.1</t>
  </si>
  <si>
    <t>8.2</t>
  </si>
  <si>
    <t>45.1</t>
  </si>
  <si>
    <t>45.2</t>
  </si>
  <si>
    <t>46.1</t>
  </si>
  <si>
    <t>46.2</t>
  </si>
  <si>
    <t>47.1</t>
  </si>
  <si>
    <t>47.2</t>
  </si>
  <si>
    <t>48.1</t>
  </si>
  <si>
    <t>48.2</t>
  </si>
  <si>
    <t>49.1</t>
  </si>
  <si>
    <t>49.2</t>
  </si>
  <si>
    <t>50.1</t>
  </si>
  <si>
    <t>50.2</t>
  </si>
  <si>
    <t>51.1</t>
  </si>
  <si>
    <t>51.2</t>
  </si>
  <si>
    <t>52.1</t>
  </si>
  <si>
    <t>52.2</t>
  </si>
  <si>
    <t>53.1</t>
  </si>
  <si>
    <t>53.2</t>
  </si>
  <si>
    <t>54.1</t>
  </si>
  <si>
    <t>54.2</t>
  </si>
  <si>
    <t>9.1</t>
  </si>
  <si>
    <t>9.2</t>
  </si>
  <si>
    <t>55.1</t>
  </si>
  <si>
    <t>55.2</t>
  </si>
  <si>
    <t>Програмні фреймворки (Javascript, PHP)</t>
  </si>
  <si>
    <t>Програмні фреймворки (Javascript, Python)</t>
  </si>
  <si>
    <t>Підготовка кваліфікаційної роботи та атестація</t>
  </si>
</sst>
</file>

<file path=xl/styles.xml><?xml version="1.0" encoding="utf-8"?>
<styleSheet xmlns="http://schemas.openxmlformats.org/spreadsheetml/2006/main">
  <fonts count="45">
    <font>
      <sz val="10"/>
      <name val="Arial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sz val="10"/>
      <name val="Arial Cyr"/>
      <charset val="204"/>
    </font>
    <font>
      <b/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Times New Roman Cyr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 Cyr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sz val="10"/>
      <color theme="1"/>
      <name val="Times New Roman Cyr"/>
      <charset val="204"/>
    </font>
    <font>
      <sz val="8"/>
      <name val="Times New Roman"/>
      <family val="1"/>
      <charset val="204"/>
    </font>
    <font>
      <b/>
      <sz val="9"/>
      <color theme="1"/>
      <name val="Times New Roman Cyr"/>
      <charset val="204"/>
    </font>
    <font>
      <b/>
      <sz val="16"/>
      <color rgb="FFFF0000"/>
      <name val="Arial Cyr"/>
      <charset val="204"/>
    </font>
    <font>
      <b/>
      <sz val="10"/>
      <color rgb="FF0000CC"/>
      <name val="Arial Cyr"/>
      <charset val="204"/>
    </font>
    <font>
      <b/>
      <sz val="14"/>
      <color rgb="FF0000CC"/>
      <name val="Arial Cyr"/>
      <charset val="204"/>
    </font>
    <font>
      <b/>
      <sz val="11"/>
      <name val="Arial Cyr"/>
      <charset val="204"/>
    </font>
    <font>
      <sz val="8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7" fillId="0" borderId="0"/>
  </cellStyleXfs>
  <cellXfs count="288">
    <xf numFmtId="0" fontId="0" fillId="0" borderId="0" xfId="0"/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49" fontId="2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8" fillId="0" borderId="0" xfId="0" applyFont="1" applyFill="1"/>
    <xf numFmtId="0" fontId="19" fillId="0" borderId="0" xfId="0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Fill="1" applyAlignment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5" xfId="0" applyFont="1" applyFill="1" applyBorder="1"/>
    <xf numFmtId="0" fontId="20" fillId="0" borderId="5" xfId="0" applyFont="1" applyFill="1" applyBorder="1"/>
    <xf numFmtId="0" fontId="21" fillId="0" borderId="0" xfId="0" applyFont="1" applyFill="1"/>
    <xf numFmtId="0" fontId="20" fillId="0" borderId="0" xfId="0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18" fillId="0" borderId="0" xfId="0" applyFont="1" applyFill="1" applyBorder="1" applyAlignment="1"/>
    <xf numFmtId="0" fontId="21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7" xfId="0" applyFont="1" applyFill="1" applyBorder="1" applyAlignment="1">
      <alignment horizontal="center" textRotation="90"/>
    </xf>
    <xf numFmtId="0" fontId="2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49" fontId="18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Fill="1" applyBorder="1" applyAlignment="1"/>
    <xf numFmtId="0" fontId="18" fillId="0" borderId="0" xfId="0" applyFont="1" applyAlignment="1">
      <alignment horizontal="right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9" fillId="0" borderId="0" xfId="0" applyFont="1" applyFill="1" applyAlignment="1">
      <alignment horizontal="center"/>
    </xf>
    <xf numFmtId="0" fontId="27" fillId="0" borderId="0" xfId="0" applyFont="1" applyFill="1"/>
    <xf numFmtId="0" fontId="1" fillId="0" borderId="26" xfId="0" applyFont="1" applyBorder="1" applyAlignment="1">
      <alignment vertical="top"/>
    </xf>
    <xf numFmtId="0" fontId="11" fillId="0" borderId="25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4" fillId="0" borderId="25" xfId="0" applyFont="1" applyBorder="1" applyAlignment="1">
      <alignment vertical="top"/>
    </xf>
    <xf numFmtId="0" fontId="6" fillId="0" borderId="25" xfId="0" applyFont="1" applyBorder="1" applyAlignment="1">
      <alignment horizontal="center" vertical="top"/>
    </xf>
    <xf numFmtId="0" fontId="15" fillId="0" borderId="25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0" fontId="20" fillId="0" borderId="7" xfId="0" applyFont="1" applyFill="1" applyBorder="1" applyAlignment="1">
      <alignment horizontal="left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23" fillId="0" borderId="36" xfId="0" applyNumberFormat="1" applyFont="1" applyFill="1" applyBorder="1" applyAlignment="1">
      <alignment horizontal="center" vertical="center" textRotation="90"/>
    </xf>
    <xf numFmtId="49" fontId="23" fillId="0" borderId="13" xfId="0" applyNumberFormat="1" applyFont="1" applyFill="1" applyBorder="1" applyAlignment="1">
      <alignment horizontal="center" vertical="center" textRotation="90"/>
    </xf>
    <xf numFmtId="49" fontId="23" fillId="0" borderId="38" xfId="0" applyNumberFormat="1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" fillId="3" borderId="27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top"/>
    </xf>
    <xf numFmtId="0" fontId="33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right" vertical="top"/>
    </xf>
    <xf numFmtId="0" fontId="15" fillId="3" borderId="0" xfId="0" applyFont="1" applyFill="1" applyAlignment="1">
      <alignment horizontal="right" vertical="top"/>
    </xf>
    <xf numFmtId="0" fontId="15" fillId="3" borderId="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vertical="top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top" wrapText="1"/>
    </xf>
    <xf numFmtId="0" fontId="15" fillId="3" borderId="13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33" fillId="3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left" vertical="top"/>
    </xf>
    <xf numFmtId="0" fontId="31" fillId="3" borderId="2" xfId="0" applyFont="1" applyFill="1" applyBorder="1" applyAlignment="1">
      <alignment vertical="top" wrapText="1"/>
    </xf>
    <xf numFmtId="0" fontId="31" fillId="3" borderId="2" xfId="0" applyFont="1" applyFill="1" applyBorder="1" applyAlignment="1">
      <alignment vertical="top"/>
    </xf>
    <xf numFmtId="0" fontId="31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38" fillId="3" borderId="41" xfId="0" applyNumberFormat="1" applyFont="1" applyFill="1" applyBorder="1" applyAlignment="1">
      <alignment horizontal="center" vertical="center"/>
    </xf>
    <xf numFmtId="49" fontId="38" fillId="3" borderId="39" xfId="0" applyNumberFormat="1" applyFont="1" applyFill="1" applyBorder="1" applyAlignment="1">
      <alignment horizontal="center" vertical="center"/>
    </xf>
    <xf numFmtId="49" fontId="38" fillId="3" borderId="40" xfId="0" applyNumberFormat="1" applyFont="1" applyFill="1" applyBorder="1" applyAlignment="1">
      <alignment horizontal="center" vertical="center"/>
    </xf>
    <xf numFmtId="49" fontId="38" fillId="3" borderId="27" xfId="0" applyNumberFormat="1" applyFont="1" applyFill="1" applyBorder="1" applyAlignment="1">
      <alignment horizontal="center" vertical="center"/>
    </xf>
    <xf numFmtId="49" fontId="38" fillId="3" borderId="2" xfId="0" applyNumberFormat="1" applyFont="1" applyFill="1" applyBorder="1" applyAlignment="1">
      <alignment horizontal="center" vertical="center"/>
    </xf>
    <xf numFmtId="49" fontId="38" fillId="3" borderId="4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3" borderId="36" xfId="0" applyNumberFormat="1" applyFont="1" applyFill="1" applyBorder="1" applyAlignment="1">
      <alignment horizontal="center" vertical="center"/>
    </xf>
    <xf numFmtId="49" fontId="21" fillId="3" borderId="30" xfId="0" applyNumberFormat="1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/>
    </xf>
    <xf numFmtId="0" fontId="9" fillId="0" borderId="25" xfId="0" applyFont="1" applyBorder="1" applyAlignment="1">
      <alignment horizontal="center" vertical="top"/>
    </xf>
    <xf numFmtId="0" fontId="0" fillId="0" borderId="2" xfId="0" applyFont="1" applyBorder="1"/>
    <xf numFmtId="0" fontId="0" fillId="0" borderId="2" xfId="0" applyBorder="1"/>
    <xf numFmtId="2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top"/>
    </xf>
    <xf numFmtId="49" fontId="33" fillId="3" borderId="1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35" xfId="0" applyNumberFormat="1" applyFont="1" applyFill="1" applyBorder="1" applyAlignment="1">
      <alignment horizontal="center" vertical="center"/>
    </xf>
    <xf numFmtId="49" fontId="21" fillId="3" borderId="48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top"/>
    </xf>
    <xf numFmtId="0" fontId="26" fillId="0" borderId="2" xfId="0" applyFont="1" applyFill="1" applyBorder="1" applyAlignment="1">
      <alignment horizontal="center" vertical="top"/>
    </xf>
    <xf numFmtId="0" fontId="30" fillId="0" borderId="2" xfId="0" applyFont="1" applyFill="1" applyBorder="1" applyAlignment="1">
      <alignment horizontal="center" vertical="top"/>
    </xf>
    <xf numFmtId="0" fontId="27" fillId="0" borderId="2" xfId="0" applyFont="1" applyFill="1" applyBorder="1" applyAlignment="1">
      <alignment horizontal="center" vertical="top"/>
    </xf>
    <xf numFmtId="0" fontId="27" fillId="0" borderId="2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/>
    </xf>
    <xf numFmtId="0" fontId="27" fillId="0" borderId="2" xfId="0" applyFont="1" applyFill="1" applyBorder="1" applyAlignment="1">
      <alignment horizontal="left"/>
    </xf>
    <xf numFmtId="0" fontId="37" fillId="0" borderId="24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center" textRotation="90"/>
    </xf>
    <xf numFmtId="0" fontId="22" fillId="0" borderId="46" xfId="0" applyFont="1" applyFill="1" applyBorder="1" applyAlignment="1">
      <alignment horizontal="center" textRotation="90"/>
    </xf>
    <xf numFmtId="49" fontId="18" fillId="0" borderId="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18" fillId="0" borderId="14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2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3" fillId="3" borderId="39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top"/>
    </xf>
    <xf numFmtId="0" fontId="8" fillId="3" borderId="39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49" fontId="44" fillId="3" borderId="10" xfId="0" applyNumberFormat="1" applyFont="1" applyFill="1" applyBorder="1" applyAlignment="1">
      <alignment horizontal="center" vertical="center" textRotation="90" wrapText="1"/>
    </xf>
    <xf numFmtId="49" fontId="44" fillId="3" borderId="18" xfId="0" applyNumberFormat="1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center" textRotation="90"/>
    </xf>
    <xf numFmtId="0" fontId="1" fillId="3" borderId="18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29" xfId="0" applyFont="1" applyFill="1" applyBorder="1" applyAlignment="1">
      <alignment horizontal="center" vertic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4" fillId="3" borderId="32" xfId="0" applyFont="1" applyFill="1" applyBorder="1" applyAlignment="1">
      <alignment horizontal="center" vertical="center" textRotation="90" wrapText="1"/>
    </xf>
    <xf numFmtId="0" fontId="44" fillId="3" borderId="29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textRotation="90"/>
    </xf>
    <xf numFmtId="0" fontId="1" fillId="3" borderId="31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top" textRotation="90"/>
    </xf>
    <xf numFmtId="0" fontId="1" fillId="3" borderId="23" xfId="0" applyFont="1" applyFill="1" applyBorder="1" applyAlignment="1">
      <alignment horizontal="center" vertical="top" textRotation="90"/>
    </xf>
    <xf numFmtId="0" fontId="1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3" borderId="27" xfId="0" applyFont="1" applyFill="1" applyBorder="1" applyAlignment="1">
      <alignment horizontal="left" vertical="top"/>
    </xf>
    <xf numFmtId="0" fontId="15" fillId="3" borderId="37" xfId="0" applyFont="1" applyFill="1" applyBorder="1" applyAlignment="1">
      <alignment horizontal="right"/>
    </xf>
    <xf numFmtId="0" fontId="15" fillId="3" borderId="27" xfId="0" applyFont="1" applyFill="1" applyBorder="1" applyAlignment="1">
      <alignment horizontal="right"/>
    </xf>
    <xf numFmtId="0" fontId="16" fillId="3" borderId="22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27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14" fillId="0" borderId="33" xfId="0" applyFont="1" applyBorder="1" applyAlignment="1">
      <alignment horizontal="left" vertical="top"/>
    </xf>
    <xf numFmtId="0" fontId="31" fillId="3" borderId="34" xfId="0" applyFont="1" applyFill="1" applyBorder="1" applyAlignment="1">
      <alignment horizontal="left" vertical="top"/>
    </xf>
    <xf numFmtId="0" fontId="31" fillId="3" borderId="35" xfId="0" applyFont="1" applyFill="1" applyBorder="1" applyAlignment="1">
      <alignment horizontal="left" vertical="top"/>
    </xf>
    <xf numFmtId="0" fontId="31" fillId="3" borderId="36" xfId="0" applyFont="1" applyFill="1" applyBorder="1" applyAlignment="1">
      <alignment horizontal="left" vertical="top"/>
    </xf>
    <xf numFmtId="0" fontId="31" fillId="3" borderId="37" xfId="0" applyFont="1" applyFill="1" applyBorder="1" applyAlignment="1">
      <alignment horizontal="left" vertical="top"/>
    </xf>
    <xf numFmtId="0" fontId="31" fillId="3" borderId="3" xfId="0" applyFont="1" applyFill="1" applyBorder="1" applyAlignment="1">
      <alignment horizontal="left" vertical="top"/>
    </xf>
    <xf numFmtId="0" fontId="31" fillId="3" borderId="27" xfId="0" applyFont="1" applyFill="1" applyBorder="1" applyAlignment="1">
      <alignment horizontal="left" vertical="top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right" vertical="center"/>
    </xf>
    <xf numFmtId="0" fontId="15" fillId="3" borderId="27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left" vertical="top" wrapText="1"/>
    </xf>
    <xf numFmtId="0" fontId="15" fillId="3" borderId="22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27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40" fillId="4" borderId="2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0000CC"/>
      <color rgb="FFCCFFFF"/>
      <color rgb="FFCC99FF"/>
      <color rgb="FFFF3300"/>
      <color rgb="FF66FFFF"/>
      <color rgb="FF00CCFF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N90"/>
  <sheetViews>
    <sheetView topLeftCell="A13" zoomScale="130" zoomScaleNormal="130" workbookViewId="0">
      <selection activeCell="AT42" sqref="AT42:BA43"/>
    </sheetView>
  </sheetViews>
  <sheetFormatPr defaultColWidth="8.7265625" defaultRowHeight="14"/>
  <cols>
    <col min="1" max="1" width="4.1796875" style="11" customWidth="1"/>
    <col min="2" max="59" width="2.453125" style="11" customWidth="1"/>
    <col min="60" max="64" width="1.453125" style="11" customWidth="1"/>
    <col min="65" max="65" width="0.81640625" style="11" customWidth="1"/>
    <col min="66" max="16384" width="8.7265625" style="11"/>
  </cols>
  <sheetData>
    <row r="1" spans="1:66">
      <c r="A1" s="200" t="s">
        <v>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</row>
    <row r="2" spans="1:66" ht="15">
      <c r="A2" s="201" t="s">
        <v>160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</row>
    <row r="4" spans="1:66" ht="12" customHeight="1">
      <c r="C4" s="12" t="s">
        <v>96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4"/>
      <c r="AL4" s="14"/>
      <c r="AM4" s="14"/>
      <c r="AN4" s="14"/>
      <c r="AO4" s="14"/>
      <c r="AP4" s="14"/>
      <c r="AQ4" s="42"/>
      <c r="AR4" s="43"/>
      <c r="AS4" s="23"/>
      <c r="AT4" s="44"/>
      <c r="AU4" s="44"/>
      <c r="AV4" s="44"/>
      <c r="AW4" s="44"/>
      <c r="AX4" s="44"/>
      <c r="BA4" s="14"/>
      <c r="BB4" s="14"/>
      <c r="BC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ht="12" customHeight="1">
      <c r="A5" s="15"/>
      <c r="B5" s="159" t="s">
        <v>132</v>
      </c>
      <c r="C5" s="159"/>
      <c r="D5" s="159"/>
      <c r="E5" s="159"/>
      <c r="F5" s="159"/>
      <c r="G5" s="1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38"/>
      <c r="AQ5" s="42"/>
      <c r="AR5" s="25"/>
      <c r="AS5" s="25"/>
      <c r="AT5" s="25"/>
      <c r="AU5" s="204" t="s">
        <v>271</v>
      </c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14"/>
      <c r="BI5" s="14"/>
      <c r="BJ5" s="14"/>
      <c r="BK5" s="14"/>
      <c r="BL5" s="14"/>
      <c r="BM5" s="14"/>
      <c r="BN5" s="14"/>
    </row>
    <row r="6" spans="1:66" ht="12" customHeight="1">
      <c r="A6" s="18"/>
      <c r="B6" s="18"/>
      <c r="C6" s="18"/>
      <c r="D6" s="18"/>
      <c r="E6" s="18"/>
      <c r="F6" s="18"/>
      <c r="G6" s="19" t="s">
        <v>133</v>
      </c>
      <c r="H6" s="18"/>
      <c r="I6" s="18"/>
      <c r="J6" s="18"/>
      <c r="K6" s="18"/>
      <c r="L6" s="18"/>
      <c r="M6" s="18"/>
      <c r="N6" s="18"/>
      <c r="AP6" s="42"/>
      <c r="AR6" s="25"/>
      <c r="AS6" s="25"/>
      <c r="AT6" s="25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14"/>
      <c r="BI6" s="14"/>
      <c r="BJ6" s="14"/>
      <c r="BK6" s="14"/>
      <c r="BL6" s="14"/>
      <c r="BM6" s="14"/>
      <c r="BN6" s="14"/>
    </row>
    <row r="7" spans="1:66" ht="12" customHeight="1">
      <c r="B7" s="20" t="s">
        <v>88</v>
      </c>
      <c r="AS7" s="21"/>
      <c r="AT7" s="45" t="s">
        <v>89</v>
      </c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14"/>
      <c r="BI7" s="14"/>
      <c r="BJ7" s="14"/>
      <c r="BK7" s="14"/>
      <c r="BL7" s="14"/>
      <c r="BM7" s="14"/>
      <c r="BN7" s="14"/>
    </row>
    <row r="8" spans="1:66" ht="12" customHeight="1">
      <c r="A8" s="11" t="s">
        <v>97</v>
      </c>
      <c r="P8" s="39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Q8" s="22"/>
      <c r="AR8" s="22"/>
      <c r="AT8" s="22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14"/>
      <c r="BI8" s="14"/>
      <c r="BJ8" s="14"/>
      <c r="BK8" s="14"/>
      <c r="BL8" s="14"/>
      <c r="BM8" s="14"/>
      <c r="BN8" s="14"/>
    </row>
    <row r="9" spans="1:66" ht="12" customHeight="1">
      <c r="A9" s="56" t="s">
        <v>161</v>
      </c>
      <c r="B9" s="24"/>
      <c r="R9" s="20"/>
      <c r="AQ9" s="22"/>
      <c r="AR9" s="22"/>
      <c r="AS9" s="22"/>
      <c r="AT9" s="22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14"/>
      <c r="BI9" s="14"/>
      <c r="BJ9" s="14"/>
      <c r="BK9" s="14"/>
      <c r="BL9" s="14"/>
      <c r="BM9" s="14"/>
      <c r="BN9" s="14"/>
    </row>
    <row r="10" spans="1:66" ht="12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0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R10" s="17"/>
      <c r="AS10" s="17"/>
      <c r="AT10" s="17"/>
      <c r="AU10" s="204" t="s">
        <v>138</v>
      </c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14"/>
      <c r="BI10" s="14"/>
      <c r="BJ10" s="14"/>
      <c r="BK10" s="14"/>
      <c r="BL10" s="14"/>
      <c r="BM10" s="14"/>
      <c r="BN10" s="14"/>
    </row>
    <row r="11" spans="1:66" ht="13.5" customHeight="1">
      <c r="O11" s="20"/>
      <c r="AR11" s="22"/>
      <c r="AS11" s="22"/>
      <c r="AT11" s="45" t="s">
        <v>94</v>
      </c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14"/>
      <c r="BI11" s="14"/>
      <c r="BJ11" s="14"/>
      <c r="BK11" s="14"/>
      <c r="BL11" s="14"/>
      <c r="BM11" s="14"/>
      <c r="BN11" s="14"/>
    </row>
    <row r="12" spans="1:66" ht="12" customHeight="1">
      <c r="AR12" s="25"/>
      <c r="AS12" s="25"/>
      <c r="AT12" s="25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14"/>
      <c r="BI12" s="14"/>
      <c r="BJ12" s="14"/>
      <c r="BK12" s="14"/>
      <c r="BL12" s="14"/>
      <c r="BM12" s="14"/>
      <c r="BN12" s="14"/>
    </row>
    <row r="13" spans="1:66" ht="15" customHeight="1">
      <c r="W13" s="55" t="s">
        <v>92</v>
      </c>
      <c r="AQ13" s="22"/>
      <c r="AR13" s="22"/>
      <c r="AS13" s="22"/>
      <c r="AT13" s="22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14"/>
      <c r="BI13" s="14"/>
      <c r="BJ13" s="14"/>
      <c r="BK13" s="14"/>
      <c r="BL13" s="14"/>
      <c r="BM13" s="14"/>
      <c r="BN13" s="14"/>
    </row>
    <row r="14" spans="1:66" ht="12" customHeight="1">
      <c r="AR14" s="17"/>
      <c r="AS14" s="17"/>
      <c r="AT14" s="17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14"/>
      <c r="BI14" s="14"/>
      <c r="BJ14" s="14"/>
      <c r="BK14" s="14"/>
      <c r="BL14" s="14"/>
      <c r="BM14" s="14"/>
      <c r="BN14" s="14"/>
    </row>
    <row r="15" spans="1:66" ht="12" customHeight="1">
      <c r="A15" s="11" t="s">
        <v>98</v>
      </c>
      <c r="F15" s="17"/>
      <c r="G15" s="17"/>
      <c r="H15" s="17"/>
      <c r="I15" s="17"/>
      <c r="J15" s="17"/>
      <c r="K15" s="41" t="s">
        <v>136</v>
      </c>
      <c r="L15" s="17"/>
      <c r="M15" s="17"/>
      <c r="N15" s="17"/>
      <c r="O15" s="17"/>
      <c r="P15" s="17"/>
      <c r="R15" s="11" t="s">
        <v>91</v>
      </c>
      <c r="X15" s="170" t="s">
        <v>137</v>
      </c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Q15" s="161" t="s">
        <v>90</v>
      </c>
      <c r="AR15" s="161"/>
      <c r="AS15" s="161"/>
      <c r="AT15" s="161"/>
      <c r="AU15" s="160" t="s">
        <v>272</v>
      </c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4"/>
      <c r="BI15" s="14"/>
      <c r="BJ15" s="14"/>
      <c r="BK15" s="14"/>
      <c r="BL15" s="14"/>
      <c r="BM15" s="14"/>
      <c r="BN15" s="14"/>
    </row>
    <row r="16" spans="1:66" ht="12" customHeight="1">
      <c r="F16" s="2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Q16" s="161"/>
      <c r="AR16" s="161"/>
      <c r="AS16" s="161"/>
      <c r="AT16" s="161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4"/>
      <c r="BI16" s="14"/>
      <c r="BJ16" s="14"/>
      <c r="BK16" s="14"/>
      <c r="BL16" s="14"/>
      <c r="BM16" s="14"/>
      <c r="BN16" s="14"/>
    </row>
    <row r="17" spans="1:66" ht="12" hidden="1" customHeight="1"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 ht="25" hidden="1" customHeight="1"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 ht="14.25" customHeight="1">
      <c r="A19" s="11" t="s">
        <v>162</v>
      </c>
      <c r="G19" s="46"/>
      <c r="H19" s="46"/>
      <c r="I19" s="46"/>
      <c r="J19" s="46"/>
      <c r="K19" s="46"/>
      <c r="L19" s="46"/>
      <c r="M19" s="170" t="s">
        <v>220</v>
      </c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 ht="12" customHeight="1">
      <c r="G20" s="46"/>
      <c r="H20" s="46"/>
      <c r="I20" s="46"/>
      <c r="J20" s="46"/>
      <c r="K20" s="46"/>
      <c r="L20" s="46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 ht="12" customHeight="1">
      <c r="A21" s="11" t="s">
        <v>135</v>
      </c>
      <c r="G21" s="170" t="s">
        <v>219</v>
      </c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 ht="12.75" customHeight="1"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 ht="12" customHeight="1">
      <c r="A23" s="11" t="s">
        <v>93</v>
      </c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 ht="25" customHeight="1"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 ht="12" customHeight="1">
      <c r="N25" s="11" t="s">
        <v>95</v>
      </c>
      <c r="U25" s="15" t="s">
        <v>134</v>
      </c>
      <c r="V25" s="27"/>
      <c r="W25" s="17"/>
      <c r="X25" s="17"/>
      <c r="Y25" s="17"/>
      <c r="Z25" s="17"/>
      <c r="AA25" s="17"/>
      <c r="AB25" s="17"/>
      <c r="AC25" s="15"/>
      <c r="AD25" s="15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9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27"/>
      <c r="W26" s="17"/>
      <c r="X26" s="2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38"/>
      <c r="BD26" s="38"/>
      <c r="BE26" s="38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4.5" hidden="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6"/>
      <c r="O27" s="28"/>
      <c r="P27" s="28"/>
      <c r="Q27" s="28"/>
      <c r="R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12" customHeight="1" thickBo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29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15" customHeight="1">
      <c r="A29" s="30"/>
      <c r="B29" s="179" t="s">
        <v>11</v>
      </c>
      <c r="C29" s="181" t="s">
        <v>12</v>
      </c>
      <c r="D29" s="181"/>
      <c r="E29" s="181"/>
      <c r="F29" s="182"/>
      <c r="G29" s="183" t="s">
        <v>13</v>
      </c>
      <c r="H29" s="181"/>
      <c r="I29" s="181"/>
      <c r="J29" s="182"/>
      <c r="K29" s="183" t="s">
        <v>14</v>
      </c>
      <c r="L29" s="181"/>
      <c r="M29" s="181"/>
      <c r="N29" s="181"/>
      <c r="O29" s="182"/>
      <c r="P29" s="183" t="s">
        <v>15</v>
      </c>
      <c r="Q29" s="181"/>
      <c r="R29" s="181"/>
      <c r="S29" s="182"/>
      <c r="T29" s="183" t="s">
        <v>16</v>
      </c>
      <c r="U29" s="181"/>
      <c r="V29" s="181"/>
      <c r="W29" s="181"/>
      <c r="X29" s="182"/>
      <c r="Y29" s="183" t="s">
        <v>17</v>
      </c>
      <c r="Z29" s="181"/>
      <c r="AA29" s="181"/>
      <c r="AB29" s="182"/>
      <c r="AC29" s="183" t="s">
        <v>18</v>
      </c>
      <c r="AD29" s="181"/>
      <c r="AE29" s="181"/>
      <c r="AF29" s="182"/>
      <c r="AG29" s="183" t="s">
        <v>19</v>
      </c>
      <c r="AH29" s="181"/>
      <c r="AI29" s="181"/>
      <c r="AJ29" s="182"/>
      <c r="AK29" s="183" t="s">
        <v>20</v>
      </c>
      <c r="AL29" s="181"/>
      <c r="AM29" s="181"/>
      <c r="AN29" s="181"/>
      <c r="AO29" s="182"/>
      <c r="AP29" s="183" t="s">
        <v>21</v>
      </c>
      <c r="AQ29" s="181"/>
      <c r="AR29" s="181"/>
      <c r="AS29" s="182"/>
      <c r="AT29" s="183" t="s">
        <v>22</v>
      </c>
      <c r="AU29" s="181"/>
      <c r="AV29" s="181"/>
      <c r="AW29" s="181"/>
      <c r="AX29" s="182"/>
      <c r="AY29" s="183" t="s">
        <v>23</v>
      </c>
      <c r="AZ29" s="181"/>
      <c r="BA29" s="181"/>
      <c r="BB29" s="18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 ht="15" customHeight="1" thickBot="1">
      <c r="A30" s="30"/>
      <c r="B30" s="180"/>
      <c r="C30" s="77" t="s">
        <v>36</v>
      </c>
      <c r="D30" s="78" t="s">
        <v>37</v>
      </c>
      <c r="E30" s="78" t="s">
        <v>38</v>
      </c>
      <c r="F30" s="78" t="s">
        <v>39</v>
      </c>
      <c r="G30" s="78" t="s">
        <v>40</v>
      </c>
      <c r="H30" s="78" t="s">
        <v>41</v>
      </c>
      <c r="I30" s="78" t="s">
        <v>42</v>
      </c>
      <c r="J30" s="78" t="s">
        <v>43</v>
      </c>
      <c r="K30" s="78" t="s">
        <v>44</v>
      </c>
      <c r="L30" s="78" t="s">
        <v>45</v>
      </c>
      <c r="M30" s="78" t="s">
        <v>46</v>
      </c>
      <c r="N30" s="78" t="s">
        <v>47</v>
      </c>
      <c r="O30" s="78" t="s">
        <v>48</v>
      </c>
      <c r="P30" s="78" t="s">
        <v>49</v>
      </c>
      <c r="Q30" s="78" t="s">
        <v>50</v>
      </c>
      <c r="R30" s="78" t="s">
        <v>51</v>
      </c>
      <c r="S30" s="78" t="s">
        <v>52</v>
      </c>
      <c r="T30" s="78" t="s">
        <v>53</v>
      </c>
      <c r="U30" s="78" t="s">
        <v>54</v>
      </c>
      <c r="V30" s="78" t="s">
        <v>55</v>
      </c>
      <c r="W30" s="78" t="s">
        <v>56</v>
      </c>
      <c r="X30" s="78" t="s">
        <v>57</v>
      </c>
      <c r="Y30" s="78" t="s">
        <v>58</v>
      </c>
      <c r="Z30" s="78" t="s">
        <v>59</v>
      </c>
      <c r="AA30" s="78" t="s">
        <v>60</v>
      </c>
      <c r="AB30" s="78" t="s">
        <v>61</v>
      </c>
      <c r="AC30" s="78" t="s">
        <v>62</v>
      </c>
      <c r="AD30" s="78" t="s">
        <v>63</v>
      </c>
      <c r="AE30" s="78" t="s">
        <v>64</v>
      </c>
      <c r="AF30" s="78" t="s">
        <v>65</v>
      </c>
      <c r="AG30" s="78" t="s">
        <v>66</v>
      </c>
      <c r="AH30" s="78" t="s">
        <v>67</v>
      </c>
      <c r="AI30" s="78" t="s">
        <v>68</v>
      </c>
      <c r="AJ30" s="78" t="s">
        <v>69</v>
      </c>
      <c r="AK30" s="78" t="s">
        <v>70</v>
      </c>
      <c r="AL30" s="78" t="s">
        <v>71</v>
      </c>
      <c r="AM30" s="78" t="s">
        <v>72</v>
      </c>
      <c r="AN30" s="78" t="s">
        <v>73</v>
      </c>
      <c r="AO30" s="78" t="s">
        <v>74</v>
      </c>
      <c r="AP30" s="78" t="s">
        <v>75</v>
      </c>
      <c r="AQ30" s="78" t="s">
        <v>76</v>
      </c>
      <c r="AR30" s="78" t="s">
        <v>77</v>
      </c>
      <c r="AS30" s="78" t="s">
        <v>78</v>
      </c>
      <c r="AT30" s="78" t="s">
        <v>79</v>
      </c>
      <c r="AU30" s="78" t="s">
        <v>80</v>
      </c>
      <c r="AV30" s="78" t="s">
        <v>81</v>
      </c>
      <c r="AW30" s="78" t="s">
        <v>82</v>
      </c>
      <c r="AX30" s="78" t="s">
        <v>83</v>
      </c>
      <c r="AY30" s="78" t="s">
        <v>84</v>
      </c>
      <c r="AZ30" s="78" t="s">
        <v>85</v>
      </c>
      <c r="BA30" s="78" t="s">
        <v>86</v>
      </c>
      <c r="BB30" s="79" t="s">
        <v>87</v>
      </c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 s="34" customFormat="1" ht="12" customHeight="1">
      <c r="A31" s="71"/>
      <c r="B31" s="72">
        <v>1</v>
      </c>
      <c r="C31" s="134" t="s">
        <v>139</v>
      </c>
      <c r="D31" s="135" t="s">
        <v>139</v>
      </c>
      <c r="E31" s="135" t="s">
        <v>139</v>
      </c>
      <c r="F31" s="135" t="s">
        <v>139</v>
      </c>
      <c r="G31" s="135" t="s">
        <v>139</v>
      </c>
      <c r="H31" s="135" t="s">
        <v>139</v>
      </c>
      <c r="I31" s="135" t="s">
        <v>139</v>
      </c>
      <c r="J31" s="135" t="s">
        <v>139</v>
      </c>
      <c r="K31" s="135" t="s">
        <v>139</v>
      </c>
      <c r="L31" s="135" t="s">
        <v>139</v>
      </c>
      <c r="M31" s="135" t="s">
        <v>139</v>
      </c>
      <c r="N31" s="135" t="s">
        <v>139</v>
      </c>
      <c r="O31" s="135" t="s">
        <v>139</v>
      </c>
      <c r="P31" s="135" t="s">
        <v>139</v>
      </c>
      <c r="Q31" s="135" t="s">
        <v>139</v>
      </c>
      <c r="R31" s="135" t="s">
        <v>140</v>
      </c>
      <c r="S31" s="135" t="s">
        <v>141</v>
      </c>
      <c r="T31" s="135" t="s">
        <v>141</v>
      </c>
      <c r="U31" s="135" t="s">
        <v>142</v>
      </c>
      <c r="V31" s="135" t="s">
        <v>142</v>
      </c>
      <c r="W31" s="135" t="s">
        <v>141</v>
      </c>
      <c r="X31" s="135" t="s">
        <v>140</v>
      </c>
      <c r="Y31" s="135" t="s">
        <v>140</v>
      </c>
      <c r="Z31" s="135" t="s">
        <v>140</v>
      </c>
      <c r="AA31" s="135" t="s">
        <v>139</v>
      </c>
      <c r="AB31" s="135" t="s">
        <v>139</v>
      </c>
      <c r="AC31" s="135" t="s">
        <v>139</v>
      </c>
      <c r="AD31" s="135" t="s">
        <v>139</v>
      </c>
      <c r="AE31" s="135" t="s">
        <v>139</v>
      </c>
      <c r="AF31" s="135" t="s">
        <v>139</v>
      </c>
      <c r="AG31" s="135" t="s">
        <v>139</v>
      </c>
      <c r="AH31" s="135" t="s">
        <v>139</v>
      </c>
      <c r="AI31" s="135" t="s">
        <v>139</v>
      </c>
      <c r="AJ31" s="135" t="s">
        <v>139</v>
      </c>
      <c r="AK31" s="135" t="s">
        <v>139</v>
      </c>
      <c r="AL31" s="135" t="s">
        <v>139</v>
      </c>
      <c r="AM31" s="135" t="s">
        <v>139</v>
      </c>
      <c r="AN31" s="135" t="s">
        <v>139</v>
      </c>
      <c r="AO31" s="135" t="s">
        <v>139</v>
      </c>
      <c r="AP31" s="135" t="s">
        <v>139</v>
      </c>
      <c r="AQ31" s="135" t="s">
        <v>142</v>
      </c>
      <c r="AR31" s="135" t="s">
        <v>142</v>
      </c>
      <c r="AS31" s="135" t="s">
        <v>142</v>
      </c>
      <c r="AT31" s="135" t="s">
        <v>141</v>
      </c>
      <c r="AU31" s="135" t="s">
        <v>141</v>
      </c>
      <c r="AV31" s="135" t="s">
        <v>141</v>
      </c>
      <c r="AW31" s="135" t="s">
        <v>141</v>
      </c>
      <c r="AX31" s="135" t="s">
        <v>141</v>
      </c>
      <c r="AY31" s="135" t="s">
        <v>141</v>
      </c>
      <c r="AZ31" s="135" t="s">
        <v>141</v>
      </c>
      <c r="BA31" s="135" t="s">
        <v>141</v>
      </c>
      <c r="BB31" s="136" t="s">
        <v>141</v>
      </c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spans="1:66" s="34" customFormat="1" ht="12" customHeight="1">
      <c r="A32" s="71"/>
      <c r="B32" s="73">
        <v>2</v>
      </c>
      <c r="C32" s="137" t="s">
        <v>139</v>
      </c>
      <c r="D32" s="138" t="s">
        <v>139</v>
      </c>
      <c r="E32" s="138" t="s">
        <v>139</v>
      </c>
      <c r="F32" s="138" t="s">
        <v>139</v>
      </c>
      <c r="G32" s="138" t="s">
        <v>139</v>
      </c>
      <c r="H32" s="138" t="s">
        <v>139</v>
      </c>
      <c r="I32" s="138" t="s">
        <v>139</v>
      </c>
      <c r="J32" s="138" t="s">
        <v>139</v>
      </c>
      <c r="K32" s="138" t="s">
        <v>139</v>
      </c>
      <c r="L32" s="138" t="s">
        <v>139</v>
      </c>
      <c r="M32" s="138" t="s">
        <v>139</v>
      </c>
      <c r="N32" s="138" t="s">
        <v>139</v>
      </c>
      <c r="O32" s="138" t="s">
        <v>139</v>
      </c>
      <c r="P32" s="138" t="s">
        <v>139</v>
      </c>
      <c r="Q32" s="138" t="s">
        <v>139</v>
      </c>
      <c r="R32" s="138" t="s">
        <v>140</v>
      </c>
      <c r="S32" s="138" t="s">
        <v>141</v>
      </c>
      <c r="T32" s="138" t="s">
        <v>141</v>
      </c>
      <c r="U32" s="138" t="s">
        <v>142</v>
      </c>
      <c r="V32" s="138" t="s">
        <v>142</v>
      </c>
      <c r="W32" s="138" t="s">
        <v>141</v>
      </c>
      <c r="X32" s="138" t="s">
        <v>140</v>
      </c>
      <c r="Y32" s="138" t="s">
        <v>140</v>
      </c>
      <c r="Z32" s="138" t="s">
        <v>140</v>
      </c>
      <c r="AA32" s="138" t="s">
        <v>139</v>
      </c>
      <c r="AB32" s="138" t="s">
        <v>139</v>
      </c>
      <c r="AC32" s="138" t="s">
        <v>139</v>
      </c>
      <c r="AD32" s="138" t="s">
        <v>139</v>
      </c>
      <c r="AE32" s="138" t="s">
        <v>139</v>
      </c>
      <c r="AF32" s="138" t="s">
        <v>139</v>
      </c>
      <c r="AG32" s="138" t="s">
        <v>139</v>
      </c>
      <c r="AH32" s="138" t="s">
        <v>139</v>
      </c>
      <c r="AI32" s="138" t="s">
        <v>139</v>
      </c>
      <c r="AJ32" s="138" t="s">
        <v>139</v>
      </c>
      <c r="AK32" s="138" t="s">
        <v>139</v>
      </c>
      <c r="AL32" s="138" t="s">
        <v>139</v>
      </c>
      <c r="AM32" s="138" t="s">
        <v>139</v>
      </c>
      <c r="AN32" s="138" t="s">
        <v>139</v>
      </c>
      <c r="AO32" s="138" t="s">
        <v>139</v>
      </c>
      <c r="AP32" s="138" t="s">
        <v>139</v>
      </c>
      <c r="AQ32" s="138" t="s">
        <v>142</v>
      </c>
      <c r="AR32" s="138" t="s">
        <v>142</v>
      </c>
      <c r="AS32" s="138" t="s">
        <v>142</v>
      </c>
      <c r="AT32" s="138" t="s">
        <v>141</v>
      </c>
      <c r="AU32" s="138" t="s">
        <v>141</v>
      </c>
      <c r="AV32" s="138" t="s">
        <v>141</v>
      </c>
      <c r="AW32" s="138" t="s">
        <v>141</v>
      </c>
      <c r="AX32" s="138" t="s">
        <v>141</v>
      </c>
      <c r="AY32" s="138" t="s">
        <v>141</v>
      </c>
      <c r="AZ32" s="138" t="s">
        <v>141</v>
      </c>
      <c r="BA32" s="138" t="s">
        <v>141</v>
      </c>
      <c r="BB32" s="139" t="s">
        <v>141</v>
      </c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spans="1:66" s="34" customFormat="1" ht="12" customHeight="1">
      <c r="A33" s="71"/>
      <c r="B33" s="73">
        <v>3</v>
      </c>
      <c r="C33" s="137" t="s">
        <v>139</v>
      </c>
      <c r="D33" s="138" t="s">
        <v>139</v>
      </c>
      <c r="E33" s="138" t="s">
        <v>139</v>
      </c>
      <c r="F33" s="138" t="s">
        <v>139</v>
      </c>
      <c r="G33" s="138" t="s">
        <v>139</v>
      </c>
      <c r="H33" s="138" t="s">
        <v>139</v>
      </c>
      <c r="I33" s="138" t="s">
        <v>139</v>
      </c>
      <c r="J33" s="138" t="s">
        <v>139</v>
      </c>
      <c r="K33" s="138" t="s">
        <v>139</v>
      </c>
      <c r="L33" s="138" t="s">
        <v>139</v>
      </c>
      <c r="M33" s="138" t="s">
        <v>139</v>
      </c>
      <c r="N33" s="138" t="s">
        <v>139</v>
      </c>
      <c r="O33" s="138" t="s">
        <v>139</v>
      </c>
      <c r="P33" s="138" t="s">
        <v>139</v>
      </c>
      <c r="Q33" s="138" t="s">
        <v>139</v>
      </c>
      <c r="R33" s="138" t="s">
        <v>140</v>
      </c>
      <c r="S33" s="138" t="s">
        <v>141</v>
      </c>
      <c r="T33" s="138" t="s">
        <v>141</v>
      </c>
      <c r="U33" s="138" t="s">
        <v>142</v>
      </c>
      <c r="V33" s="138" t="s">
        <v>142</v>
      </c>
      <c r="W33" s="138" t="s">
        <v>141</v>
      </c>
      <c r="X33" s="138" t="s">
        <v>140</v>
      </c>
      <c r="Y33" s="138" t="s">
        <v>140</v>
      </c>
      <c r="Z33" s="138" t="s">
        <v>140</v>
      </c>
      <c r="AA33" s="138" t="s">
        <v>139</v>
      </c>
      <c r="AB33" s="138" t="s">
        <v>139</v>
      </c>
      <c r="AC33" s="138" t="s">
        <v>139</v>
      </c>
      <c r="AD33" s="138" t="s">
        <v>139</v>
      </c>
      <c r="AE33" s="138" t="s">
        <v>139</v>
      </c>
      <c r="AF33" s="138" t="s">
        <v>139</v>
      </c>
      <c r="AG33" s="138" t="s">
        <v>139</v>
      </c>
      <c r="AH33" s="138" t="s">
        <v>139</v>
      </c>
      <c r="AI33" s="138" t="s">
        <v>139</v>
      </c>
      <c r="AJ33" s="138" t="s">
        <v>139</v>
      </c>
      <c r="AK33" s="138" t="s">
        <v>139</v>
      </c>
      <c r="AL33" s="138" t="s">
        <v>139</v>
      </c>
      <c r="AM33" s="138" t="s">
        <v>139</v>
      </c>
      <c r="AN33" s="138" t="s">
        <v>139</v>
      </c>
      <c r="AO33" s="138" t="s">
        <v>139</v>
      </c>
      <c r="AP33" s="138" t="s">
        <v>142</v>
      </c>
      <c r="AQ33" s="138" t="s">
        <v>142</v>
      </c>
      <c r="AR33" s="143" t="s">
        <v>270</v>
      </c>
      <c r="AS33" s="143" t="s">
        <v>270</v>
      </c>
      <c r="AT33" s="138" t="s">
        <v>141</v>
      </c>
      <c r="AU33" s="138" t="s">
        <v>141</v>
      </c>
      <c r="AV33" s="138" t="s">
        <v>141</v>
      </c>
      <c r="AW33" s="138" t="s">
        <v>141</v>
      </c>
      <c r="AX33" s="138" t="s">
        <v>141</v>
      </c>
      <c r="AY33" s="138" t="s">
        <v>141</v>
      </c>
      <c r="AZ33" s="138" t="s">
        <v>141</v>
      </c>
      <c r="BA33" s="138" t="s">
        <v>141</v>
      </c>
      <c r="BB33" s="139" t="s">
        <v>141</v>
      </c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spans="1:66" s="34" customFormat="1" ht="12" customHeight="1" thickBot="1">
      <c r="A34" s="71"/>
      <c r="B34" s="74">
        <v>4</v>
      </c>
      <c r="C34" s="141" t="s">
        <v>139</v>
      </c>
      <c r="D34" s="140" t="s">
        <v>139</v>
      </c>
      <c r="E34" s="140" t="s">
        <v>139</v>
      </c>
      <c r="F34" s="140" t="s">
        <v>139</v>
      </c>
      <c r="G34" s="140" t="s">
        <v>139</v>
      </c>
      <c r="H34" s="140" t="s">
        <v>139</v>
      </c>
      <c r="I34" s="140" t="s">
        <v>139</v>
      </c>
      <c r="J34" s="140" t="s">
        <v>139</v>
      </c>
      <c r="K34" s="140" t="s">
        <v>139</v>
      </c>
      <c r="L34" s="140" t="s">
        <v>139</v>
      </c>
      <c r="M34" s="140" t="s">
        <v>139</v>
      </c>
      <c r="N34" s="140" t="s">
        <v>139</v>
      </c>
      <c r="O34" s="140" t="s">
        <v>139</v>
      </c>
      <c r="P34" s="140" t="s">
        <v>139</v>
      </c>
      <c r="Q34" s="140" t="s">
        <v>139</v>
      </c>
      <c r="R34" s="140" t="s">
        <v>140</v>
      </c>
      <c r="S34" s="140" t="s">
        <v>141</v>
      </c>
      <c r="T34" s="140" t="s">
        <v>141</v>
      </c>
      <c r="U34" s="140" t="s">
        <v>142</v>
      </c>
      <c r="V34" s="140" t="s">
        <v>142</v>
      </c>
      <c r="W34" s="140" t="s">
        <v>141</v>
      </c>
      <c r="X34" s="140" t="s">
        <v>143</v>
      </c>
      <c r="Y34" s="140" t="s">
        <v>143</v>
      </c>
      <c r="Z34" s="140" t="s">
        <v>143</v>
      </c>
      <c r="AA34" s="140" t="s">
        <v>143</v>
      </c>
      <c r="AB34" s="140" t="s">
        <v>143</v>
      </c>
      <c r="AC34" s="140" t="s">
        <v>143</v>
      </c>
      <c r="AD34" s="140" t="s">
        <v>140</v>
      </c>
      <c r="AE34" s="140" t="s">
        <v>139</v>
      </c>
      <c r="AF34" s="140" t="s">
        <v>139</v>
      </c>
      <c r="AG34" s="140" t="s">
        <v>139</v>
      </c>
      <c r="AH34" s="140" t="s">
        <v>139</v>
      </c>
      <c r="AI34" s="140" t="s">
        <v>139</v>
      </c>
      <c r="AJ34" s="140" t="s">
        <v>139</v>
      </c>
      <c r="AK34" s="140" t="s">
        <v>139</v>
      </c>
      <c r="AL34" s="140" t="s">
        <v>139</v>
      </c>
      <c r="AM34" s="140" t="s">
        <v>139</v>
      </c>
      <c r="AN34" s="140" t="s">
        <v>139</v>
      </c>
      <c r="AO34" s="140" t="s">
        <v>139</v>
      </c>
      <c r="AP34" s="140" t="s">
        <v>142</v>
      </c>
      <c r="AQ34" s="140" t="s">
        <v>142</v>
      </c>
      <c r="AR34" s="142" t="s">
        <v>144</v>
      </c>
      <c r="AS34" s="142" t="s">
        <v>144</v>
      </c>
      <c r="AT34" s="162" t="s">
        <v>145</v>
      </c>
      <c r="AU34" s="163"/>
      <c r="AV34" s="163"/>
      <c r="AW34" s="163"/>
      <c r="AX34" s="163"/>
      <c r="AY34" s="163"/>
      <c r="AZ34" s="163"/>
      <c r="BA34" s="163"/>
      <c r="BB34" s="164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spans="1:66" s="34" customFormat="1" ht="12" customHeight="1">
      <c r="A35" s="31"/>
      <c r="B35" s="3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spans="1:66" s="34" customFormat="1" ht="12" customHeight="1">
      <c r="A36" s="31"/>
      <c r="B36" s="31" t="s">
        <v>146</v>
      </c>
      <c r="C36" s="37"/>
      <c r="D36" s="37"/>
      <c r="E36" s="37"/>
      <c r="F36" s="37"/>
      <c r="G36" s="37"/>
      <c r="H36" s="37"/>
      <c r="I36" s="37"/>
      <c r="J36" s="178" t="s">
        <v>232</v>
      </c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75"/>
      <c r="BD36" s="75"/>
      <c r="BE36" s="75"/>
      <c r="BF36" s="33"/>
      <c r="BG36" s="33"/>
      <c r="BH36" s="33"/>
      <c r="BI36" s="33"/>
      <c r="BJ36" s="33"/>
      <c r="BK36" s="33"/>
      <c r="BL36" s="33"/>
      <c r="BM36" s="33"/>
      <c r="BN36" s="33"/>
    </row>
    <row r="37" spans="1:66" s="34" customFormat="1" ht="22.5" customHeight="1">
      <c r="A37" s="35"/>
      <c r="B37" s="35"/>
      <c r="C37" s="35"/>
      <c r="D37" s="35"/>
      <c r="E37" s="35"/>
      <c r="F37" s="35"/>
      <c r="G37" s="35"/>
      <c r="H37" s="35"/>
      <c r="I37" s="35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75"/>
      <c r="BD37" s="75"/>
      <c r="BE37" s="75"/>
      <c r="BF37" s="33"/>
      <c r="BG37" s="33"/>
      <c r="BH37" s="33"/>
      <c r="BI37" s="33"/>
      <c r="BJ37" s="33"/>
      <c r="BK37" s="33"/>
      <c r="BL37" s="33"/>
      <c r="BM37" s="33"/>
      <c r="BN37" s="33"/>
    </row>
    <row r="38" spans="1:66" s="34" customFormat="1" ht="24.75" customHeight="1">
      <c r="A38" s="35"/>
      <c r="B38" s="177" t="s">
        <v>147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32"/>
      <c r="U38" s="177" t="s">
        <v>155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32"/>
      <c r="AH38" s="177" t="s">
        <v>233</v>
      </c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36"/>
      <c r="BE38" s="35"/>
      <c r="BF38" s="36"/>
      <c r="BG38" s="36"/>
      <c r="BH38" s="36"/>
      <c r="BI38" s="36"/>
      <c r="BJ38" s="36"/>
      <c r="BK38" s="35"/>
      <c r="BL38" s="35"/>
      <c r="BM38" s="35"/>
      <c r="BN38" s="35"/>
    </row>
    <row r="39" spans="1:66" s="34" customFormat="1" ht="54.75" customHeight="1">
      <c r="A39" s="35"/>
      <c r="B39" s="202" t="s">
        <v>148</v>
      </c>
      <c r="C39" s="202"/>
      <c r="D39" s="169" t="s">
        <v>149</v>
      </c>
      <c r="E39" s="169"/>
      <c r="F39" s="203" t="s">
        <v>273</v>
      </c>
      <c r="G39" s="203"/>
      <c r="H39" s="169" t="s">
        <v>150</v>
      </c>
      <c r="I39" s="169"/>
      <c r="J39" s="169" t="s">
        <v>151</v>
      </c>
      <c r="K39" s="169"/>
      <c r="L39" s="169" t="s">
        <v>118</v>
      </c>
      <c r="M39" s="169"/>
      <c r="N39" s="169" t="s">
        <v>152</v>
      </c>
      <c r="O39" s="169"/>
      <c r="P39" s="169" t="s">
        <v>153</v>
      </c>
      <c r="Q39" s="169"/>
      <c r="R39" s="169" t="s">
        <v>0</v>
      </c>
      <c r="S39" s="169"/>
      <c r="T39" s="36"/>
      <c r="U39" s="169" t="s">
        <v>156</v>
      </c>
      <c r="V39" s="169"/>
      <c r="W39" s="193"/>
      <c r="X39" s="193"/>
      <c r="Y39" s="193"/>
      <c r="Z39" s="193"/>
      <c r="AA39" s="193"/>
      <c r="AB39" s="193"/>
      <c r="AC39" s="169" t="s">
        <v>157</v>
      </c>
      <c r="AD39" s="169"/>
      <c r="AE39" s="169" t="s">
        <v>158</v>
      </c>
      <c r="AF39" s="169"/>
      <c r="AG39" s="35"/>
      <c r="AH39" s="169" t="s">
        <v>159</v>
      </c>
      <c r="AI39" s="169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69" t="s">
        <v>222</v>
      </c>
      <c r="AU39" s="169"/>
      <c r="AV39" s="169"/>
      <c r="AW39" s="169"/>
      <c r="AX39" s="169"/>
      <c r="AY39" s="169"/>
      <c r="AZ39" s="169"/>
      <c r="BA39" s="169"/>
      <c r="BB39" s="169" t="s">
        <v>157</v>
      </c>
      <c r="BC39" s="169"/>
      <c r="BD39" s="36"/>
      <c r="BE39" s="35"/>
      <c r="BF39" s="36"/>
      <c r="BG39" s="36"/>
      <c r="BH39" s="36"/>
      <c r="BI39" s="36"/>
      <c r="BJ39" s="36"/>
      <c r="BK39" s="35"/>
      <c r="BL39" s="35"/>
      <c r="BM39" s="35"/>
      <c r="BN39" s="35"/>
    </row>
    <row r="40" spans="1:66" s="34" customFormat="1" ht="12" customHeight="1">
      <c r="A40" s="35"/>
      <c r="B40" s="165">
        <v>1</v>
      </c>
      <c r="C40" s="166"/>
      <c r="D40" s="167">
        <v>31</v>
      </c>
      <c r="E40" s="168"/>
      <c r="F40" s="167">
        <v>4</v>
      </c>
      <c r="G40" s="168"/>
      <c r="H40" s="167">
        <v>12</v>
      </c>
      <c r="I40" s="168"/>
      <c r="J40" s="167">
        <v>5</v>
      </c>
      <c r="K40" s="168"/>
      <c r="L40" s="171"/>
      <c r="M40" s="171"/>
      <c r="N40" s="171"/>
      <c r="O40" s="171"/>
      <c r="P40" s="171"/>
      <c r="Q40" s="171"/>
      <c r="R40" s="168">
        <f>IF(SUM(D40:P40)&gt;0,SUM(D40:P40),"")</f>
        <v>52</v>
      </c>
      <c r="S40" s="168"/>
      <c r="T40" s="36"/>
      <c r="U40" s="173" t="s">
        <v>152</v>
      </c>
      <c r="V40" s="197"/>
      <c r="W40" s="197"/>
      <c r="X40" s="197"/>
      <c r="Y40" s="197"/>
      <c r="Z40" s="197"/>
      <c r="AA40" s="197"/>
      <c r="AB40" s="174"/>
      <c r="AC40" s="173">
        <v>6</v>
      </c>
      <c r="AD40" s="174"/>
      <c r="AE40" s="173">
        <v>2</v>
      </c>
      <c r="AF40" s="174"/>
      <c r="AG40" s="35"/>
      <c r="AH40" s="195" t="s">
        <v>221</v>
      </c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5" t="s">
        <v>285</v>
      </c>
      <c r="AU40" s="196"/>
      <c r="AV40" s="196"/>
      <c r="AW40" s="196"/>
      <c r="AX40" s="196"/>
      <c r="AY40" s="196"/>
      <c r="AZ40" s="196"/>
      <c r="BA40" s="196"/>
      <c r="BB40" s="195">
        <v>8</v>
      </c>
      <c r="BC40" s="196"/>
      <c r="BD40" s="36"/>
      <c r="BE40" s="35"/>
      <c r="BF40" s="36"/>
      <c r="BG40" s="36"/>
      <c r="BH40" s="36"/>
      <c r="BI40" s="36"/>
      <c r="BJ40" s="36"/>
      <c r="BK40" s="35"/>
      <c r="BL40" s="35"/>
      <c r="BM40" s="35"/>
      <c r="BN40" s="35"/>
    </row>
    <row r="41" spans="1:66" s="34" customFormat="1" ht="12" customHeight="1">
      <c r="A41" s="35"/>
      <c r="B41" s="165">
        <v>2</v>
      </c>
      <c r="C41" s="166"/>
      <c r="D41" s="167">
        <v>31</v>
      </c>
      <c r="E41" s="168"/>
      <c r="F41" s="167">
        <v>4</v>
      </c>
      <c r="G41" s="168"/>
      <c r="H41" s="167">
        <v>12</v>
      </c>
      <c r="I41" s="168"/>
      <c r="J41" s="167">
        <v>5</v>
      </c>
      <c r="K41" s="168"/>
      <c r="L41" s="172"/>
      <c r="M41" s="172"/>
      <c r="N41" s="172"/>
      <c r="O41" s="172"/>
      <c r="P41" s="172"/>
      <c r="Q41" s="172"/>
      <c r="R41" s="186">
        <f>IF(SUM(D41:P41)&gt;0,SUM(D41:P41),"")</f>
        <v>52</v>
      </c>
      <c r="S41" s="186"/>
      <c r="T41" s="35"/>
      <c r="U41" s="175"/>
      <c r="V41" s="198"/>
      <c r="W41" s="198"/>
      <c r="X41" s="198"/>
      <c r="Y41" s="198"/>
      <c r="Z41" s="198"/>
      <c r="AA41" s="198"/>
      <c r="AB41" s="176"/>
      <c r="AC41" s="175"/>
      <c r="AD41" s="176"/>
      <c r="AE41" s="175"/>
      <c r="AF41" s="176"/>
      <c r="AG41" s="35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</row>
    <row r="42" spans="1:66" s="34" customFormat="1" ht="12" customHeight="1">
      <c r="A42" s="35"/>
      <c r="B42" s="165">
        <v>3</v>
      </c>
      <c r="C42" s="166"/>
      <c r="D42" s="167">
        <v>30</v>
      </c>
      <c r="E42" s="168"/>
      <c r="F42" s="167">
        <v>4</v>
      </c>
      <c r="G42" s="168"/>
      <c r="H42" s="167">
        <v>12</v>
      </c>
      <c r="I42" s="168"/>
      <c r="J42" s="167">
        <v>4</v>
      </c>
      <c r="K42" s="168"/>
      <c r="L42" s="187"/>
      <c r="M42" s="187"/>
      <c r="N42" s="167">
        <v>2</v>
      </c>
      <c r="O42" s="168"/>
      <c r="P42" s="187"/>
      <c r="Q42" s="187"/>
      <c r="R42" s="185">
        <f>IF(SUM(D42:P42)&gt;0,SUM(D42:P42),"")</f>
        <v>52</v>
      </c>
      <c r="S42" s="185"/>
      <c r="T42" s="32"/>
      <c r="U42" s="199" t="s">
        <v>118</v>
      </c>
      <c r="V42" s="199"/>
      <c r="W42" s="199"/>
      <c r="X42" s="199"/>
      <c r="Y42" s="199"/>
      <c r="Z42" s="199"/>
      <c r="AA42" s="199"/>
      <c r="AB42" s="199"/>
      <c r="AC42" s="199">
        <v>8</v>
      </c>
      <c r="AD42" s="199"/>
      <c r="AE42" s="199">
        <v>6</v>
      </c>
      <c r="AF42" s="199"/>
      <c r="AG42" s="32"/>
      <c r="AH42" s="189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89"/>
      <c r="AU42" s="190"/>
      <c r="AV42" s="190"/>
      <c r="AW42" s="190"/>
      <c r="AX42" s="190"/>
      <c r="AY42" s="190"/>
      <c r="AZ42" s="190"/>
      <c r="BA42" s="190"/>
      <c r="BB42" s="191"/>
      <c r="BC42" s="19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spans="1:66" s="34" customFormat="1" ht="12" customHeight="1">
      <c r="B43" s="165">
        <v>4</v>
      </c>
      <c r="C43" s="166"/>
      <c r="D43" s="167">
        <v>26</v>
      </c>
      <c r="E43" s="168"/>
      <c r="F43" s="167">
        <v>2</v>
      </c>
      <c r="G43" s="168"/>
      <c r="H43" s="167">
        <v>3</v>
      </c>
      <c r="I43" s="168"/>
      <c r="J43" s="167">
        <v>4</v>
      </c>
      <c r="K43" s="168"/>
      <c r="L43" s="167">
        <v>6</v>
      </c>
      <c r="M43" s="168"/>
      <c r="N43" s="172"/>
      <c r="O43" s="172"/>
      <c r="P43" s="167">
        <v>2</v>
      </c>
      <c r="Q43" s="168"/>
      <c r="R43" s="186">
        <f>IF(SUM(D43:P43)&gt;0,SUM(D43:P43),"")</f>
        <v>43</v>
      </c>
      <c r="S43" s="186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2"/>
      <c r="BC43" s="19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spans="1:66" s="34" customFormat="1" ht="12" customHeight="1">
      <c r="A44" s="16"/>
      <c r="B44" s="167" t="s">
        <v>154</v>
      </c>
      <c r="C44" s="166"/>
      <c r="D44" s="167">
        <v>118</v>
      </c>
      <c r="E44" s="168"/>
      <c r="F44" s="167">
        <v>14</v>
      </c>
      <c r="G44" s="168"/>
      <c r="H44" s="167">
        <v>39</v>
      </c>
      <c r="I44" s="168"/>
      <c r="J44" s="167">
        <v>18</v>
      </c>
      <c r="K44" s="168"/>
      <c r="L44" s="167">
        <v>6</v>
      </c>
      <c r="M44" s="168"/>
      <c r="N44" s="167">
        <v>2</v>
      </c>
      <c r="O44" s="168"/>
      <c r="P44" s="167">
        <v>2</v>
      </c>
      <c r="Q44" s="168"/>
      <c r="R44" s="186">
        <f>IF(SUM(D44:P44)&gt;0,SUM(D44:P44),"")</f>
        <v>199</v>
      </c>
      <c r="S44" s="186"/>
      <c r="T44" s="35"/>
      <c r="U44" s="194"/>
      <c r="V44" s="194"/>
      <c r="W44" s="194"/>
      <c r="X44" s="194"/>
      <c r="Y44" s="194"/>
      <c r="Z44" s="194"/>
      <c r="AA44" s="194"/>
      <c r="AB44" s="194"/>
      <c r="AC44" s="188"/>
      <c r="AD44" s="188"/>
      <c r="AE44" s="188"/>
      <c r="AF44" s="188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</row>
    <row r="45" spans="1:66" s="34" customFormat="1" ht="12" customHeight="1">
      <c r="G45" s="33"/>
      <c r="U45" s="194"/>
      <c r="V45" s="194"/>
      <c r="W45" s="194"/>
      <c r="X45" s="194"/>
      <c r="Y45" s="194"/>
      <c r="Z45" s="194"/>
      <c r="AA45" s="194"/>
      <c r="AB45" s="194"/>
      <c r="AC45" s="188"/>
      <c r="AD45" s="188"/>
      <c r="AE45" s="188"/>
      <c r="AF45" s="188"/>
    </row>
    <row r="46" spans="1:66" s="34" customFormat="1" ht="12" customHeight="1">
      <c r="G46" s="33"/>
    </row>
    <row r="47" spans="1:66" s="34" customFormat="1" ht="12" customHeight="1">
      <c r="G47" s="33"/>
    </row>
    <row r="48" spans="1:66" s="34" customFormat="1" ht="12" customHeight="1"/>
    <row r="49" s="34" customFormat="1" ht="12" customHeight="1"/>
    <row r="50" s="34" customFormat="1"/>
    <row r="51" s="34" customFormat="1"/>
    <row r="52" s="34" customFormat="1"/>
    <row r="53" s="34" customFormat="1"/>
    <row r="54" s="34" customFormat="1"/>
    <row r="55" s="34" customFormat="1"/>
    <row r="56" s="34" customFormat="1"/>
    <row r="57" s="34" customFormat="1"/>
    <row r="58" s="34" customFormat="1"/>
    <row r="59" s="34" customFormat="1"/>
    <row r="60" s="34" customFormat="1"/>
    <row r="61" s="34" customFormat="1"/>
    <row r="62" s="34" customFormat="1"/>
    <row r="63" s="34" customFormat="1"/>
    <row r="64" s="34" customFormat="1"/>
    <row r="65" s="34" customFormat="1"/>
    <row r="66" s="34" customFormat="1"/>
    <row r="67" s="34" customFormat="1"/>
    <row r="68" s="34" customFormat="1"/>
    <row r="69" s="34" customFormat="1"/>
    <row r="70" s="34" customFormat="1"/>
    <row r="71" s="34" customFormat="1"/>
    <row r="72" s="34" customFormat="1"/>
    <row r="73" s="34" customFormat="1"/>
    <row r="74" s="34" customFormat="1"/>
    <row r="75" s="34" customFormat="1"/>
    <row r="76" s="34" customFormat="1"/>
    <row r="77" s="34" customFormat="1"/>
    <row r="78" s="34" customFormat="1"/>
    <row r="79" s="34" customFormat="1"/>
    <row r="80" s="34" customFormat="1"/>
    <row r="81" s="34" customFormat="1"/>
    <row r="82" s="34" customFormat="1"/>
    <row r="83" s="34" customFormat="1"/>
    <row r="84" s="34" customFormat="1"/>
    <row r="85" s="34" customFormat="1"/>
    <row r="86" s="34" customFormat="1"/>
    <row r="87" s="34" customFormat="1"/>
    <row r="88" s="34" customFormat="1"/>
    <row r="89" s="34" customFormat="1"/>
    <row r="90" s="34" customFormat="1"/>
  </sheetData>
  <mergeCells count="105">
    <mergeCell ref="U42:AB43"/>
    <mergeCell ref="AC42:AD43"/>
    <mergeCell ref="AE42:AF43"/>
    <mergeCell ref="A1:BG1"/>
    <mergeCell ref="A2:BG2"/>
    <mergeCell ref="M19:AO20"/>
    <mergeCell ref="AH39:AS39"/>
    <mergeCell ref="AT39:BA39"/>
    <mergeCell ref="BB39:BC39"/>
    <mergeCell ref="AE39:AF39"/>
    <mergeCell ref="B39:C39"/>
    <mergeCell ref="D39:E39"/>
    <mergeCell ref="F39:G39"/>
    <mergeCell ref="H39:I39"/>
    <mergeCell ref="J39:K39"/>
    <mergeCell ref="L39:M39"/>
    <mergeCell ref="N39:O39"/>
    <mergeCell ref="P39:Q39"/>
    <mergeCell ref="AK29:AO29"/>
    <mergeCell ref="AC29:AF29"/>
    <mergeCell ref="K29:O29"/>
    <mergeCell ref="AU5:BG9"/>
    <mergeCell ref="AU10:BG12"/>
    <mergeCell ref="X15:AO16"/>
    <mergeCell ref="AC44:AD45"/>
    <mergeCell ref="AE44:AF45"/>
    <mergeCell ref="AH42:AS43"/>
    <mergeCell ref="AT42:BA43"/>
    <mergeCell ref="BB42:BC43"/>
    <mergeCell ref="N44:O44"/>
    <mergeCell ref="P44:Q44"/>
    <mergeCell ref="R44:S44"/>
    <mergeCell ref="U39:AB39"/>
    <mergeCell ref="AC39:AD39"/>
    <mergeCell ref="P41:Q41"/>
    <mergeCell ref="R41:S41"/>
    <mergeCell ref="N42:O42"/>
    <mergeCell ref="P42:Q42"/>
    <mergeCell ref="N40:O40"/>
    <mergeCell ref="P40:Q40"/>
    <mergeCell ref="R40:S40"/>
    <mergeCell ref="U44:AB45"/>
    <mergeCell ref="AH40:AS41"/>
    <mergeCell ref="AT40:BA41"/>
    <mergeCell ref="BB40:BC41"/>
    <mergeCell ref="N41:O41"/>
    <mergeCell ref="U40:AB41"/>
    <mergeCell ref="AC40:AD41"/>
    <mergeCell ref="B44:C44"/>
    <mergeCell ref="D44:E44"/>
    <mergeCell ref="F44:G44"/>
    <mergeCell ref="H44:I44"/>
    <mergeCell ref="J44:K44"/>
    <mergeCell ref="L44:M44"/>
    <mergeCell ref="R42: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B42:C42"/>
    <mergeCell ref="D42:E42"/>
    <mergeCell ref="F42:G42"/>
    <mergeCell ref="H42:I42"/>
    <mergeCell ref="J42:K42"/>
    <mergeCell ref="L42:M42"/>
    <mergeCell ref="J36:BB37"/>
    <mergeCell ref="B29:B30"/>
    <mergeCell ref="C29:F29"/>
    <mergeCell ref="P29:S29"/>
    <mergeCell ref="G29:J29"/>
    <mergeCell ref="AY29:BB29"/>
    <mergeCell ref="AP29:AS29"/>
    <mergeCell ref="AT29:AX29"/>
    <mergeCell ref="T29:X29"/>
    <mergeCell ref="Y29:AB29"/>
    <mergeCell ref="AG29:AJ29"/>
    <mergeCell ref="B5:F5"/>
    <mergeCell ref="AU15:BG16"/>
    <mergeCell ref="AQ15:AT16"/>
    <mergeCell ref="AT34:BB34"/>
    <mergeCell ref="B41:C41"/>
    <mergeCell ref="D41:E41"/>
    <mergeCell ref="F41:G41"/>
    <mergeCell ref="H41:I41"/>
    <mergeCell ref="J41:K41"/>
    <mergeCell ref="R39:S39"/>
    <mergeCell ref="G23:AO24"/>
    <mergeCell ref="B40:C40"/>
    <mergeCell ref="D40:E40"/>
    <mergeCell ref="F40:G40"/>
    <mergeCell ref="H40:I40"/>
    <mergeCell ref="J40:K40"/>
    <mergeCell ref="L40:M40"/>
    <mergeCell ref="L41:M41"/>
    <mergeCell ref="AE40:AF41"/>
    <mergeCell ref="G17:AO18"/>
    <mergeCell ref="G21:AO22"/>
    <mergeCell ref="B38:S38"/>
    <mergeCell ref="U38:AF38"/>
    <mergeCell ref="AH38:BC38"/>
  </mergeCells>
  <phoneticPr fontId="0" type="noConversion"/>
  <pageMargins left="0.25" right="0.25" top="0.75" bottom="0.75" header="0.3" footer="0.3"/>
  <pageSetup paperSize="9" scale="82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B408"/>
  <sheetViews>
    <sheetView tabSelected="1" topLeftCell="A40" zoomScale="130" zoomScaleNormal="130" workbookViewId="0">
      <selection activeCell="B101" sqref="B101"/>
    </sheetView>
  </sheetViews>
  <sheetFormatPr defaultColWidth="9.1796875" defaultRowHeight="11.5"/>
  <cols>
    <col min="1" max="1" width="4.81640625" style="3" customWidth="1"/>
    <col min="2" max="2" width="33.54296875" style="3" customWidth="1"/>
    <col min="3" max="6" width="4.26953125" style="4" customWidth="1"/>
    <col min="7" max="7" width="4.26953125" style="4" hidden="1" customWidth="1"/>
    <col min="8" max="8" width="5.7265625" style="4" customWidth="1"/>
    <col min="9" max="16" width="5.26953125" style="4" customWidth="1"/>
    <col min="17" max="24" width="3.54296875" style="4" customWidth="1"/>
    <col min="25" max="27" width="3.54296875" style="4" hidden="1" customWidth="1"/>
    <col min="28" max="28" width="3.54296875" style="3" customWidth="1"/>
    <col min="29" max="16384" width="9.1796875" style="3"/>
  </cols>
  <sheetData>
    <row r="1" spans="1:27" ht="12" hidden="1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" hidden="1" customHeight="1"/>
    <row r="3" spans="1:27" ht="12" hidden="1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hidden="1" customHeight="1"/>
    <row r="5" spans="1:27" ht="12" hidden="1" customHeight="1">
      <c r="A5" s="5"/>
    </row>
    <row r="6" spans="1:27" ht="12" hidden="1" customHeight="1"/>
    <row r="7" spans="1:27" ht="12" hidden="1" customHeight="1"/>
    <row r="8" spans="1:27" ht="12" hidden="1" customHeight="1"/>
    <row r="9" spans="1:27" ht="12" hidden="1" customHeight="1"/>
    <row r="10" spans="1:27" ht="12" hidden="1" customHeight="1"/>
    <row r="11" spans="1:27" ht="12" hidden="1" customHeight="1">
      <c r="A11" s="1"/>
      <c r="B11" s="6"/>
    </row>
    <row r="12" spans="1:27" ht="12" hidden="1" customHeight="1">
      <c r="B12" s="7"/>
    </row>
    <row r="13" spans="1:27" ht="12" hidden="1" customHeight="1"/>
    <row r="14" spans="1:27" ht="12" hidden="1" customHeight="1">
      <c r="B14" s="7"/>
      <c r="C14" s="8"/>
    </row>
    <row r="15" spans="1:27" ht="12" hidden="1" customHeight="1"/>
    <row r="16" spans="1:27" ht="12" hidden="1" customHeight="1"/>
    <row r="17" ht="12" hidden="1" customHeight="1"/>
    <row r="18" ht="12" hidden="1" customHeight="1"/>
    <row r="19" ht="12" hidden="1" customHeight="1"/>
    <row r="20" ht="12" hidden="1" customHeight="1"/>
    <row r="21" ht="12" hidden="1" customHeight="1"/>
    <row r="22" ht="12" hidden="1" customHeight="1"/>
    <row r="23" ht="12" hidden="1" customHeight="1"/>
    <row r="24" ht="12" hidden="1" customHeight="1"/>
    <row r="25" ht="12" hidden="1" customHeight="1"/>
    <row r="26" ht="12" hidden="1" customHeight="1"/>
    <row r="27" ht="12" hidden="1" customHeight="1"/>
    <row r="28" ht="12" hidden="1" customHeight="1"/>
    <row r="29" ht="12" hidden="1" customHeight="1"/>
    <row r="30" ht="12" hidden="1" customHeight="1"/>
    <row r="31" ht="12" hidden="1" customHeight="1"/>
    <row r="32" ht="12" hidden="1" customHeight="1"/>
    <row r="33" spans="1:28" ht="12" hidden="1" customHeight="1"/>
    <row r="34" spans="1:28" ht="12" hidden="1" customHeight="1"/>
    <row r="35" spans="1:28" ht="12" hidden="1" customHeight="1"/>
    <row r="36" spans="1:28" ht="12" hidden="1" customHeight="1"/>
    <row r="37" spans="1:28" ht="12" hidden="1" customHeight="1"/>
    <row r="38" spans="1:28" ht="12" hidden="1" customHeight="1">
      <c r="A38" s="1"/>
      <c r="B38" s="6"/>
    </row>
    <row r="39" spans="1:28" ht="12" hidden="1" customHeight="1"/>
    <row r="40" spans="1:28" ht="17.25" customHeight="1">
      <c r="B40" s="3" t="s">
        <v>145</v>
      </c>
      <c r="I40" s="9" t="s">
        <v>35</v>
      </c>
    </row>
    <row r="41" spans="1:28" ht="3" customHeight="1" thickBot="1"/>
    <row r="42" spans="1:28" ht="24" customHeight="1">
      <c r="A42" s="241" t="s">
        <v>275</v>
      </c>
      <c r="B42" s="243" t="s">
        <v>25</v>
      </c>
      <c r="C42" s="237" t="s">
        <v>4</v>
      </c>
      <c r="D42" s="237"/>
      <c r="E42" s="237"/>
      <c r="F42" s="237"/>
      <c r="G42" s="80"/>
      <c r="H42" s="249" t="s">
        <v>274</v>
      </c>
      <c r="I42" s="256" t="s">
        <v>3</v>
      </c>
      <c r="J42" s="257"/>
      <c r="K42" s="257"/>
      <c r="L42" s="257"/>
      <c r="M42" s="257"/>
      <c r="N42" s="257"/>
      <c r="O42" s="257"/>
      <c r="P42" s="258"/>
      <c r="Q42" s="237" t="s">
        <v>131</v>
      </c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57"/>
    </row>
    <row r="43" spans="1:28" ht="11.25" customHeight="1">
      <c r="A43" s="242"/>
      <c r="B43" s="244"/>
      <c r="C43" s="252" t="s">
        <v>26</v>
      </c>
      <c r="D43" s="226" t="s">
        <v>27</v>
      </c>
      <c r="E43" s="251" t="s">
        <v>30</v>
      </c>
      <c r="F43" s="251"/>
      <c r="G43" s="81"/>
      <c r="H43" s="250"/>
      <c r="I43" s="252" t="s">
        <v>31</v>
      </c>
      <c r="J43" s="247" t="s">
        <v>32</v>
      </c>
      <c r="K43" s="248"/>
      <c r="L43" s="248"/>
      <c r="M43" s="248"/>
      <c r="N43" s="248"/>
      <c r="O43" s="248"/>
      <c r="P43" s="239" t="s">
        <v>2</v>
      </c>
      <c r="Q43" s="238" t="s">
        <v>5</v>
      </c>
      <c r="R43" s="236"/>
      <c r="S43" s="236" t="s">
        <v>6</v>
      </c>
      <c r="T43" s="236"/>
      <c r="U43" s="236" t="s">
        <v>7</v>
      </c>
      <c r="V43" s="236"/>
      <c r="W43" s="236" t="s">
        <v>8</v>
      </c>
      <c r="X43" s="236"/>
      <c r="Y43" s="236" t="s">
        <v>9</v>
      </c>
      <c r="Z43" s="236"/>
      <c r="AA43" s="82" t="s">
        <v>10</v>
      </c>
      <c r="AB43" s="57"/>
    </row>
    <row r="44" spans="1:28" ht="9" customHeight="1">
      <c r="A44" s="242"/>
      <c r="B44" s="244"/>
      <c r="C44" s="253"/>
      <c r="D44" s="227"/>
      <c r="E44" s="226" t="s">
        <v>28</v>
      </c>
      <c r="F44" s="226" t="s">
        <v>29</v>
      </c>
      <c r="G44" s="254"/>
      <c r="H44" s="250"/>
      <c r="I44" s="253"/>
      <c r="J44" s="226" t="s">
        <v>0</v>
      </c>
      <c r="K44" s="245" t="s">
        <v>1</v>
      </c>
      <c r="L44" s="245"/>
      <c r="M44" s="245"/>
      <c r="N44" s="245"/>
      <c r="O44" s="245"/>
      <c r="P44" s="240"/>
      <c r="Q44" s="224" t="s">
        <v>33</v>
      </c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57"/>
    </row>
    <row r="45" spans="1:28" ht="5.15" customHeight="1">
      <c r="A45" s="242"/>
      <c r="B45" s="244"/>
      <c r="C45" s="253"/>
      <c r="D45" s="227"/>
      <c r="E45" s="227"/>
      <c r="F45" s="227"/>
      <c r="G45" s="254"/>
      <c r="H45" s="250"/>
      <c r="I45" s="253"/>
      <c r="J45" s="227"/>
      <c r="K45" s="246"/>
      <c r="L45" s="246"/>
      <c r="M45" s="246"/>
      <c r="N45" s="246"/>
      <c r="O45" s="246"/>
      <c r="P45" s="240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57"/>
    </row>
    <row r="46" spans="1:28" ht="13.5" customHeight="1">
      <c r="A46" s="242"/>
      <c r="B46" s="244"/>
      <c r="C46" s="253"/>
      <c r="D46" s="227"/>
      <c r="E46" s="227"/>
      <c r="F46" s="227"/>
      <c r="G46" s="254"/>
      <c r="H46" s="250"/>
      <c r="I46" s="253"/>
      <c r="J46" s="227"/>
      <c r="K46" s="222" t="s">
        <v>100</v>
      </c>
      <c r="L46" s="222" t="s">
        <v>101</v>
      </c>
      <c r="M46" s="222" t="s">
        <v>102</v>
      </c>
      <c r="N46" s="222" t="s">
        <v>103</v>
      </c>
      <c r="O46" s="222" t="s">
        <v>104</v>
      </c>
      <c r="P46" s="240"/>
      <c r="Q46" s="83">
        <v>1</v>
      </c>
      <c r="R46" s="84">
        <v>2</v>
      </c>
      <c r="S46" s="84">
        <v>3</v>
      </c>
      <c r="T46" s="84">
        <v>4</v>
      </c>
      <c r="U46" s="84">
        <v>5</v>
      </c>
      <c r="V46" s="84">
        <v>6</v>
      </c>
      <c r="W46" s="84">
        <v>7</v>
      </c>
      <c r="X46" s="84">
        <v>8</v>
      </c>
      <c r="Y46" s="84">
        <v>9</v>
      </c>
      <c r="Z46" s="84">
        <v>10</v>
      </c>
      <c r="AA46" s="82">
        <v>11</v>
      </c>
      <c r="AB46" s="57"/>
    </row>
    <row r="47" spans="1:28" ht="12.75" customHeight="1" thickBot="1">
      <c r="A47" s="242"/>
      <c r="B47" s="244"/>
      <c r="C47" s="253"/>
      <c r="D47" s="227"/>
      <c r="E47" s="227"/>
      <c r="F47" s="227"/>
      <c r="G47" s="255"/>
      <c r="H47" s="250"/>
      <c r="I47" s="253"/>
      <c r="J47" s="227"/>
      <c r="K47" s="223"/>
      <c r="L47" s="223"/>
      <c r="M47" s="223"/>
      <c r="N47" s="223"/>
      <c r="O47" s="223"/>
      <c r="P47" s="240"/>
      <c r="Q47" s="228" t="s">
        <v>34</v>
      </c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57"/>
    </row>
    <row r="48" spans="1:28" ht="27" customHeight="1">
      <c r="A48" s="242"/>
      <c r="B48" s="244"/>
      <c r="C48" s="253"/>
      <c r="D48" s="227"/>
      <c r="E48" s="227"/>
      <c r="F48" s="227"/>
      <c r="G48" s="85"/>
      <c r="H48" s="250"/>
      <c r="I48" s="253"/>
      <c r="J48" s="227"/>
      <c r="K48" s="223"/>
      <c r="L48" s="223"/>
      <c r="M48" s="223"/>
      <c r="N48" s="223"/>
      <c r="O48" s="223"/>
      <c r="P48" s="240"/>
      <c r="Q48" s="86">
        <v>15</v>
      </c>
      <c r="R48" s="87">
        <v>16</v>
      </c>
      <c r="S48" s="87">
        <v>15</v>
      </c>
      <c r="T48" s="87">
        <v>16</v>
      </c>
      <c r="U48" s="87">
        <v>15</v>
      </c>
      <c r="V48" s="87">
        <v>15</v>
      </c>
      <c r="W48" s="87">
        <v>15</v>
      </c>
      <c r="X48" s="87">
        <v>11</v>
      </c>
      <c r="Y48" s="87"/>
      <c r="Z48" s="87"/>
      <c r="AA48" s="88"/>
      <c r="AB48" s="57"/>
    </row>
    <row r="49" spans="1:28" s="47" customFormat="1" ht="16.5" customHeight="1">
      <c r="A49" s="229" t="s">
        <v>105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145"/>
    </row>
    <row r="50" spans="1:28" s="48" customFormat="1" ht="13">
      <c r="A50" s="144"/>
      <c r="B50" s="230" t="s">
        <v>163</v>
      </c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58"/>
    </row>
    <row r="51" spans="1:28" ht="26">
      <c r="A51" s="127">
        <v>1</v>
      </c>
      <c r="B51" s="115" t="s">
        <v>243</v>
      </c>
      <c r="C51" s="97"/>
      <c r="D51" s="97">
        <v>3</v>
      </c>
      <c r="E51" s="97"/>
      <c r="F51" s="97"/>
      <c r="G51" s="97"/>
      <c r="H51" s="97">
        <v>3</v>
      </c>
      <c r="I51" s="97">
        <f>H51*30</f>
        <v>90</v>
      </c>
      <c r="J51" s="97">
        <f>S51*S48</f>
        <v>30</v>
      </c>
      <c r="K51" s="97">
        <v>2</v>
      </c>
      <c r="L51" s="97">
        <v>28</v>
      </c>
      <c r="M51" s="97"/>
      <c r="N51" s="97"/>
      <c r="O51" s="97"/>
      <c r="P51" s="97">
        <v>60</v>
      </c>
      <c r="Q51" s="97"/>
      <c r="R51" s="97"/>
      <c r="S51" s="97">
        <v>2</v>
      </c>
      <c r="T51" s="97"/>
      <c r="U51" s="97"/>
      <c r="V51" s="97"/>
      <c r="W51" s="97"/>
      <c r="X51" s="97"/>
      <c r="Y51" s="90"/>
      <c r="Z51" s="90"/>
      <c r="AA51" s="90"/>
      <c r="AB51" s="60"/>
    </row>
    <row r="52" spans="1:28" ht="13">
      <c r="A52" s="127">
        <v>2</v>
      </c>
      <c r="B52" s="115" t="s">
        <v>106</v>
      </c>
      <c r="C52" s="97"/>
      <c r="D52" s="97">
        <v>2</v>
      </c>
      <c r="E52" s="97"/>
      <c r="F52" s="97"/>
      <c r="G52" s="97"/>
      <c r="H52" s="97">
        <v>3</v>
      </c>
      <c r="I52" s="97">
        <f t="shared" ref="I52:I54" si="0">H52*30</f>
        <v>90</v>
      </c>
      <c r="J52" s="97">
        <v>30</v>
      </c>
      <c r="K52" s="97">
        <v>14</v>
      </c>
      <c r="L52" s="97"/>
      <c r="M52" s="97">
        <v>16</v>
      </c>
      <c r="N52" s="97"/>
      <c r="O52" s="97"/>
      <c r="P52" s="97">
        <v>60</v>
      </c>
      <c r="Q52" s="97"/>
      <c r="R52" s="97">
        <v>2</v>
      </c>
      <c r="S52" s="97"/>
      <c r="T52" s="97"/>
      <c r="U52" s="97"/>
      <c r="V52" s="97"/>
      <c r="W52" s="97"/>
      <c r="X52" s="97"/>
      <c r="Y52" s="90"/>
      <c r="Z52" s="90"/>
      <c r="AA52" s="90"/>
    </row>
    <row r="53" spans="1:28" ht="13">
      <c r="A53" s="127">
        <v>3</v>
      </c>
      <c r="B53" s="115" t="s">
        <v>107</v>
      </c>
      <c r="C53" s="97"/>
      <c r="D53" s="97">
        <v>7</v>
      </c>
      <c r="E53" s="97"/>
      <c r="F53" s="97"/>
      <c r="G53" s="97"/>
      <c r="H53" s="97">
        <v>3</v>
      </c>
      <c r="I53" s="97">
        <f t="shared" si="0"/>
        <v>90</v>
      </c>
      <c r="J53" s="97">
        <v>30</v>
      </c>
      <c r="K53" s="97">
        <v>14</v>
      </c>
      <c r="L53" s="97"/>
      <c r="M53" s="97">
        <v>16</v>
      </c>
      <c r="N53" s="97"/>
      <c r="O53" s="97"/>
      <c r="P53" s="97">
        <v>60</v>
      </c>
      <c r="Q53" s="97"/>
      <c r="R53" s="97"/>
      <c r="S53" s="97"/>
      <c r="T53" s="97"/>
      <c r="U53" s="97"/>
      <c r="V53" s="97"/>
      <c r="W53" s="97">
        <v>2</v>
      </c>
      <c r="X53" s="97"/>
      <c r="Y53" s="90"/>
      <c r="Z53" s="90"/>
      <c r="AA53" s="90"/>
    </row>
    <row r="54" spans="1:28" ht="13">
      <c r="A54" s="127">
        <v>4</v>
      </c>
      <c r="B54" s="115" t="s">
        <v>109</v>
      </c>
      <c r="C54" s="97"/>
      <c r="D54" s="97">
        <v>8</v>
      </c>
      <c r="E54" s="97"/>
      <c r="F54" s="97"/>
      <c r="G54" s="97"/>
      <c r="H54" s="97">
        <v>3</v>
      </c>
      <c r="I54" s="97">
        <f t="shared" si="0"/>
        <v>90</v>
      </c>
      <c r="J54" s="97">
        <v>30</v>
      </c>
      <c r="K54" s="97">
        <v>14</v>
      </c>
      <c r="L54" s="97"/>
      <c r="M54" s="97">
        <v>16</v>
      </c>
      <c r="N54" s="97"/>
      <c r="O54" s="97"/>
      <c r="P54" s="97">
        <v>60</v>
      </c>
      <c r="Q54" s="97"/>
      <c r="R54" s="97"/>
      <c r="S54" s="97"/>
      <c r="T54" s="97"/>
      <c r="U54" s="97"/>
      <c r="V54" s="97"/>
      <c r="W54" s="97"/>
      <c r="X54" s="97">
        <v>3</v>
      </c>
      <c r="Y54" s="90"/>
      <c r="Z54" s="90"/>
      <c r="AA54" s="90"/>
    </row>
    <row r="55" spans="1:28" ht="13">
      <c r="A55" s="127">
        <v>5</v>
      </c>
      <c r="B55" s="115" t="s">
        <v>108</v>
      </c>
      <c r="C55" s="97"/>
      <c r="D55" s="97"/>
      <c r="E55" s="97"/>
      <c r="F55" s="97"/>
      <c r="G55" s="97"/>
      <c r="H55" s="97"/>
      <c r="I55" s="97">
        <v>124</v>
      </c>
      <c r="J55" s="97">
        <v>124</v>
      </c>
      <c r="K55" s="97"/>
      <c r="L55" s="97">
        <v>124</v>
      </c>
      <c r="M55" s="97"/>
      <c r="N55" s="97"/>
      <c r="O55" s="97"/>
      <c r="P55" s="97"/>
      <c r="Q55" s="97">
        <v>2</v>
      </c>
      <c r="R55" s="97">
        <v>2</v>
      </c>
      <c r="S55" s="97">
        <v>2</v>
      </c>
      <c r="T55" s="97">
        <v>2</v>
      </c>
      <c r="U55" s="97"/>
      <c r="V55" s="97"/>
      <c r="W55" s="97"/>
      <c r="X55" s="97"/>
      <c r="Y55" s="90"/>
      <c r="Z55" s="90"/>
      <c r="AA55" s="90"/>
    </row>
    <row r="56" spans="1:28" s="7" customFormat="1" ht="13">
      <c r="A56" s="231" t="s">
        <v>110</v>
      </c>
      <c r="B56" s="232"/>
      <c r="C56" s="92"/>
      <c r="D56" s="92">
        <f>COUNT(D51:D55)</f>
        <v>4</v>
      </c>
      <c r="E56" s="92"/>
      <c r="F56" s="92"/>
      <c r="G56" s="92"/>
      <c r="H56" s="92">
        <f>SUM(H51:H54)</f>
        <v>12</v>
      </c>
      <c r="I56" s="92">
        <f t="shared" ref="I56:P56" si="1">SUM(I51:I54)</f>
        <v>360</v>
      </c>
      <c r="J56" s="92">
        <f t="shared" si="1"/>
        <v>120</v>
      </c>
      <c r="K56" s="92">
        <f t="shared" si="1"/>
        <v>44</v>
      </c>
      <c r="L56" s="92">
        <f t="shared" si="1"/>
        <v>28</v>
      </c>
      <c r="M56" s="92">
        <f t="shared" si="1"/>
        <v>48</v>
      </c>
      <c r="N56" s="92"/>
      <c r="O56" s="92"/>
      <c r="P56" s="92">
        <f t="shared" si="1"/>
        <v>240</v>
      </c>
      <c r="Q56" s="92"/>
      <c r="R56" s="92">
        <f>SUM(R51:R54)</f>
        <v>2</v>
      </c>
      <c r="S56" s="92">
        <f t="shared" ref="S56:W56" si="2">SUM(S51:S54)</f>
        <v>2</v>
      </c>
      <c r="T56" s="92"/>
      <c r="U56" s="92"/>
      <c r="V56" s="92"/>
      <c r="W56" s="92">
        <f t="shared" si="2"/>
        <v>2</v>
      </c>
      <c r="X56" s="92">
        <f>SUM(X51:X54)</f>
        <v>3</v>
      </c>
      <c r="Y56" s="91"/>
      <c r="Z56" s="91"/>
      <c r="AA56" s="91"/>
    </row>
    <row r="57" spans="1:28" s="48" customFormat="1" ht="13">
      <c r="A57" s="89"/>
      <c r="B57" s="230" t="s">
        <v>111</v>
      </c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58"/>
    </row>
    <row r="58" spans="1:28" s="49" customFormat="1" ht="13.5">
      <c r="A58" s="93"/>
      <c r="B58" s="230" t="s">
        <v>224</v>
      </c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59"/>
    </row>
    <row r="59" spans="1:28" ht="24.75" customHeight="1">
      <c r="A59" s="157" t="s">
        <v>41</v>
      </c>
      <c r="B59" s="115" t="s">
        <v>112</v>
      </c>
      <c r="C59" s="97"/>
      <c r="D59" s="97">
        <v>2</v>
      </c>
      <c r="E59" s="97"/>
      <c r="F59" s="97"/>
      <c r="G59" s="97"/>
      <c r="H59" s="97">
        <v>3</v>
      </c>
      <c r="I59" s="97">
        <f t="shared" ref="I59:I60" si="3">H59*30</f>
        <v>90</v>
      </c>
      <c r="J59" s="97">
        <v>30</v>
      </c>
      <c r="K59" s="97">
        <v>12</v>
      </c>
      <c r="L59" s="97">
        <v>18</v>
      </c>
      <c r="M59" s="97"/>
      <c r="N59" s="97"/>
      <c r="O59" s="97"/>
      <c r="P59" s="97">
        <f>I59-J59</f>
        <v>60</v>
      </c>
      <c r="Q59" s="97"/>
      <c r="R59" s="97">
        <v>2</v>
      </c>
      <c r="S59" s="97"/>
      <c r="T59" s="97"/>
      <c r="U59" s="97"/>
      <c r="V59" s="97"/>
      <c r="W59" s="97"/>
      <c r="X59" s="97"/>
      <c r="Y59" s="90"/>
      <c r="Z59" s="90"/>
      <c r="AA59" s="90"/>
      <c r="AB59" s="60"/>
    </row>
    <row r="60" spans="1:28" ht="13">
      <c r="A60" s="157" t="s">
        <v>42</v>
      </c>
      <c r="B60" s="115" t="s">
        <v>113</v>
      </c>
      <c r="C60" s="97"/>
      <c r="D60" s="97">
        <v>1.2</v>
      </c>
      <c r="E60" s="97"/>
      <c r="F60" s="97"/>
      <c r="G60" s="97"/>
      <c r="H60" s="97">
        <v>6</v>
      </c>
      <c r="I60" s="97">
        <f t="shared" si="3"/>
        <v>180</v>
      </c>
      <c r="J60" s="97">
        <v>60</v>
      </c>
      <c r="K60" s="97"/>
      <c r="L60" s="97">
        <v>60</v>
      </c>
      <c r="M60" s="97"/>
      <c r="N60" s="97"/>
      <c r="O60" s="97"/>
      <c r="P60" s="97">
        <f>I60-J60</f>
        <v>120</v>
      </c>
      <c r="Q60" s="97">
        <v>2</v>
      </c>
      <c r="R60" s="97">
        <v>2</v>
      </c>
      <c r="S60" s="97"/>
      <c r="T60" s="97"/>
      <c r="U60" s="97"/>
      <c r="V60" s="97"/>
      <c r="W60" s="97"/>
      <c r="X60" s="97"/>
      <c r="Y60" s="90"/>
      <c r="Z60" s="90"/>
      <c r="AA60" s="90"/>
      <c r="AB60" s="60"/>
    </row>
    <row r="61" spans="1:28" s="7" customFormat="1" ht="13">
      <c r="A61" s="231" t="s">
        <v>194</v>
      </c>
      <c r="B61" s="232"/>
      <c r="C61" s="92"/>
      <c r="D61" s="92">
        <v>3</v>
      </c>
      <c r="E61" s="92"/>
      <c r="F61" s="92"/>
      <c r="G61" s="95"/>
      <c r="H61" s="95">
        <f>SUM(H59:H60)</f>
        <v>9</v>
      </c>
      <c r="I61" s="95">
        <f t="shared" ref="I61:R61" si="4">SUM(I59:I60)</f>
        <v>270</v>
      </c>
      <c r="J61" s="95">
        <f t="shared" si="4"/>
        <v>90</v>
      </c>
      <c r="K61" s="95">
        <f t="shared" si="4"/>
        <v>12</v>
      </c>
      <c r="L61" s="95">
        <f t="shared" si="4"/>
        <v>78</v>
      </c>
      <c r="M61" s="95"/>
      <c r="N61" s="95"/>
      <c r="O61" s="95"/>
      <c r="P61" s="95">
        <f t="shared" si="4"/>
        <v>180</v>
      </c>
      <c r="Q61" s="95">
        <f t="shared" si="4"/>
        <v>2</v>
      </c>
      <c r="R61" s="95">
        <f t="shared" si="4"/>
        <v>4</v>
      </c>
      <c r="S61" s="95"/>
      <c r="T61" s="95"/>
      <c r="U61" s="95"/>
      <c r="V61" s="95"/>
      <c r="W61" s="95"/>
      <c r="X61" s="95"/>
      <c r="Y61" s="94"/>
      <c r="Z61" s="94"/>
      <c r="AA61" s="94"/>
      <c r="AB61" s="61"/>
    </row>
    <row r="62" spans="1:28" s="49" customFormat="1" ht="13.5">
      <c r="A62" s="93"/>
      <c r="B62" s="233" t="s">
        <v>223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59"/>
    </row>
    <row r="63" spans="1:28" s="49" customFormat="1" ht="26">
      <c r="A63" s="157" t="s">
        <v>289</v>
      </c>
      <c r="B63" s="128" t="s">
        <v>201</v>
      </c>
      <c r="C63" s="207"/>
      <c r="D63" s="213">
        <v>3.4</v>
      </c>
      <c r="E63" s="207"/>
      <c r="F63" s="207"/>
      <c r="G63" s="96"/>
      <c r="H63" s="210">
        <v>6</v>
      </c>
      <c r="I63" s="210">
        <f t="shared" ref="I63:I65" si="5">H63*30</f>
        <v>180</v>
      </c>
      <c r="J63" s="210">
        <v>60</v>
      </c>
      <c r="K63" s="207"/>
      <c r="L63" s="207"/>
      <c r="M63" s="210">
        <v>60</v>
      </c>
      <c r="N63" s="207"/>
      <c r="O63" s="207"/>
      <c r="P63" s="210">
        <f>I63-J63</f>
        <v>120</v>
      </c>
      <c r="Q63" s="207"/>
      <c r="R63" s="205"/>
      <c r="S63" s="213">
        <v>2</v>
      </c>
      <c r="T63" s="213">
        <v>2</v>
      </c>
      <c r="U63" s="207"/>
      <c r="V63" s="207"/>
      <c r="W63" s="207"/>
      <c r="X63" s="207"/>
      <c r="Y63" s="98"/>
      <c r="Z63" s="98"/>
      <c r="AA63" s="98"/>
      <c r="AB63" s="59"/>
    </row>
    <row r="64" spans="1:28" s="49" customFormat="1" ht="13.5">
      <c r="A64" s="157" t="s">
        <v>290</v>
      </c>
      <c r="B64" s="110" t="s">
        <v>200</v>
      </c>
      <c r="C64" s="207"/>
      <c r="D64" s="213"/>
      <c r="E64" s="207"/>
      <c r="F64" s="207"/>
      <c r="G64" s="96"/>
      <c r="H64" s="210"/>
      <c r="I64" s="210"/>
      <c r="J64" s="210"/>
      <c r="K64" s="207"/>
      <c r="L64" s="207"/>
      <c r="M64" s="210"/>
      <c r="N64" s="207"/>
      <c r="O64" s="207"/>
      <c r="P64" s="210"/>
      <c r="Q64" s="207"/>
      <c r="R64" s="206"/>
      <c r="S64" s="213"/>
      <c r="T64" s="213"/>
      <c r="U64" s="207"/>
      <c r="V64" s="207"/>
      <c r="W64" s="207"/>
      <c r="X64" s="207"/>
      <c r="Y64" s="98"/>
      <c r="Z64" s="98"/>
      <c r="AA64" s="98"/>
      <c r="AB64" s="59"/>
    </row>
    <row r="65" spans="1:28" s="49" customFormat="1" ht="13.5">
      <c r="A65" s="157" t="s">
        <v>311</v>
      </c>
      <c r="B65" s="128" t="s">
        <v>238</v>
      </c>
      <c r="C65" s="205"/>
      <c r="D65" s="208">
        <v>6</v>
      </c>
      <c r="E65" s="205"/>
      <c r="F65" s="205"/>
      <c r="G65" s="96"/>
      <c r="H65" s="211">
        <v>3</v>
      </c>
      <c r="I65" s="210">
        <f t="shared" si="5"/>
        <v>90</v>
      </c>
      <c r="J65" s="211">
        <v>30</v>
      </c>
      <c r="K65" s="208">
        <v>10</v>
      </c>
      <c r="L65" s="205"/>
      <c r="M65" s="211">
        <v>20</v>
      </c>
      <c r="N65" s="205"/>
      <c r="O65" s="205"/>
      <c r="P65" s="210">
        <f>I65-J65</f>
        <v>60</v>
      </c>
      <c r="Q65" s="205"/>
      <c r="R65" s="205"/>
      <c r="S65" s="208"/>
      <c r="T65" s="208"/>
      <c r="U65" s="205"/>
      <c r="V65" s="208">
        <v>2</v>
      </c>
      <c r="W65" s="208"/>
      <c r="X65" s="205"/>
      <c r="Y65" s="98"/>
      <c r="Z65" s="98"/>
      <c r="AA65" s="98"/>
      <c r="AB65" s="59"/>
    </row>
    <row r="66" spans="1:28" s="49" customFormat="1" ht="13.5">
      <c r="A66" s="157" t="s">
        <v>312</v>
      </c>
      <c r="B66" s="129" t="s">
        <v>239</v>
      </c>
      <c r="C66" s="206"/>
      <c r="D66" s="209"/>
      <c r="E66" s="206"/>
      <c r="F66" s="206"/>
      <c r="G66" s="99"/>
      <c r="H66" s="212"/>
      <c r="I66" s="210"/>
      <c r="J66" s="212"/>
      <c r="K66" s="209"/>
      <c r="L66" s="206"/>
      <c r="M66" s="212"/>
      <c r="N66" s="206"/>
      <c r="O66" s="206"/>
      <c r="P66" s="210"/>
      <c r="Q66" s="206"/>
      <c r="R66" s="206"/>
      <c r="S66" s="209"/>
      <c r="T66" s="209"/>
      <c r="U66" s="206"/>
      <c r="V66" s="209"/>
      <c r="W66" s="209"/>
      <c r="X66" s="206"/>
      <c r="Y66" s="98"/>
      <c r="Z66" s="98"/>
      <c r="AA66" s="98"/>
      <c r="AB66" s="59"/>
    </row>
    <row r="67" spans="1:28" s="50" customFormat="1" ht="13">
      <c r="A67" s="234" t="s">
        <v>114</v>
      </c>
      <c r="B67" s="235"/>
      <c r="C67" s="100"/>
      <c r="D67" s="100">
        <v>3</v>
      </c>
      <c r="E67" s="100"/>
      <c r="F67" s="100"/>
      <c r="G67" s="100">
        <f t="shared" ref="G67" si="6">SUM(G63:G66)</f>
        <v>0</v>
      </c>
      <c r="H67" s="100">
        <f t="shared" ref="H67" si="7">SUM(H63:H66)</f>
        <v>9</v>
      </c>
      <c r="I67" s="100">
        <f>SUM(I63:I66)</f>
        <v>270</v>
      </c>
      <c r="J67" s="100">
        <f t="shared" ref="J67:K67" si="8">SUM(J63:J66)</f>
        <v>90</v>
      </c>
      <c r="K67" s="100">
        <f t="shared" si="8"/>
        <v>10</v>
      </c>
      <c r="L67" s="100"/>
      <c r="M67" s="100">
        <f t="shared" ref="M67" si="9">SUM(M63:M66)</f>
        <v>80</v>
      </c>
      <c r="N67" s="100"/>
      <c r="O67" s="100"/>
      <c r="P67" s="100">
        <f t="shared" ref="P67" si="10">SUM(P63:P66)</f>
        <v>180</v>
      </c>
      <c r="Q67" s="100"/>
      <c r="R67" s="100"/>
      <c r="S67" s="100">
        <f t="shared" ref="S67" si="11">SUM(S63:S66)</f>
        <v>2</v>
      </c>
      <c r="T67" s="100">
        <f t="shared" ref="T67:V67" si="12">SUM(T63:T66)</f>
        <v>2</v>
      </c>
      <c r="U67" s="100"/>
      <c r="V67" s="100">
        <f t="shared" si="12"/>
        <v>2</v>
      </c>
      <c r="W67" s="100"/>
      <c r="X67" s="100"/>
      <c r="Y67" s="100"/>
      <c r="Z67" s="100"/>
      <c r="AA67" s="100"/>
      <c r="AB67" s="62"/>
    </row>
    <row r="68" spans="1:28" s="50" customFormat="1" ht="13">
      <c r="A68" s="234" t="s">
        <v>115</v>
      </c>
      <c r="B68" s="235"/>
      <c r="C68" s="100"/>
      <c r="D68" s="100">
        <f t="shared" ref="D68" si="13">D61+D67</f>
        <v>6</v>
      </c>
      <c r="E68" s="100"/>
      <c r="F68" s="100"/>
      <c r="G68" s="100">
        <f t="shared" ref="G68" si="14">G61+G67</f>
        <v>0</v>
      </c>
      <c r="H68" s="100">
        <f t="shared" ref="H68" si="15">H61+H67</f>
        <v>18</v>
      </c>
      <c r="I68" s="100">
        <f t="shared" ref="I68" si="16">I61+I67</f>
        <v>540</v>
      </c>
      <c r="J68" s="100">
        <f t="shared" ref="J68" si="17">J61+J67</f>
        <v>180</v>
      </c>
      <c r="K68" s="100">
        <f t="shared" ref="K68" si="18">K61+K67</f>
        <v>22</v>
      </c>
      <c r="L68" s="100">
        <f t="shared" ref="L68" si="19">L61+L67</f>
        <v>78</v>
      </c>
      <c r="M68" s="100">
        <f t="shared" ref="M68" si="20">M61+M67</f>
        <v>80</v>
      </c>
      <c r="N68" s="100"/>
      <c r="O68" s="100"/>
      <c r="P68" s="100">
        <f t="shared" ref="P68" si="21">P61+P67</f>
        <v>360</v>
      </c>
      <c r="Q68" s="100">
        <f t="shared" ref="Q68" si="22">Q61+Q67</f>
        <v>2</v>
      </c>
      <c r="R68" s="100">
        <f t="shared" ref="R68" si="23">R61+R67</f>
        <v>4</v>
      </c>
      <c r="S68" s="100">
        <f t="shared" ref="S68" si="24">S61+S67</f>
        <v>2</v>
      </c>
      <c r="T68" s="100">
        <f t="shared" ref="T68" si="25">T61+T67</f>
        <v>2</v>
      </c>
      <c r="U68" s="100"/>
      <c r="V68" s="100">
        <f t="shared" ref="V68" si="26">V61+V67</f>
        <v>2</v>
      </c>
      <c r="W68" s="100"/>
      <c r="X68" s="100"/>
      <c r="Y68" s="100"/>
      <c r="Z68" s="100"/>
      <c r="AA68" s="100"/>
      <c r="AB68" s="62"/>
    </row>
    <row r="69" spans="1:28" s="50" customFormat="1" ht="13">
      <c r="A69" s="234" t="s">
        <v>196</v>
      </c>
      <c r="B69" s="235"/>
      <c r="C69" s="100"/>
      <c r="D69" s="100">
        <f t="shared" ref="D69" si="27">D56+D68</f>
        <v>10</v>
      </c>
      <c r="E69" s="100"/>
      <c r="F69" s="100"/>
      <c r="G69" s="100">
        <f t="shared" ref="G69" si="28">G56+G68</f>
        <v>0</v>
      </c>
      <c r="H69" s="100">
        <f t="shared" ref="H69" si="29">H56+H68</f>
        <v>30</v>
      </c>
      <c r="I69" s="100">
        <f t="shared" ref="I69" si="30">I56+I68</f>
        <v>900</v>
      </c>
      <c r="J69" s="100">
        <f t="shared" ref="J69" si="31">J56+J68</f>
        <v>300</v>
      </c>
      <c r="K69" s="100">
        <f t="shared" ref="K69" si="32">K56+K68</f>
        <v>66</v>
      </c>
      <c r="L69" s="100">
        <f t="shared" ref="L69" si="33">L56+L68</f>
        <v>106</v>
      </c>
      <c r="M69" s="100">
        <f t="shared" ref="M69" si="34">M56+M68</f>
        <v>128</v>
      </c>
      <c r="N69" s="100"/>
      <c r="O69" s="100"/>
      <c r="P69" s="100">
        <f t="shared" ref="P69" si="35">P56+P68</f>
        <v>600</v>
      </c>
      <c r="Q69" s="100">
        <f t="shared" ref="Q69" si="36">Q56+Q68</f>
        <v>2</v>
      </c>
      <c r="R69" s="100">
        <f t="shared" ref="R69" si="37">R56+R68</f>
        <v>6</v>
      </c>
      <c r="S69" s="100">
        <f t="shared" ref="S69" si="38">S56+S68</f>
        <v>4</v>
      </c>
      <c r="T69" s="100">
        <f t="shared" ref="T69:V69" si="39">T56+T68</f>
        <v>2</v>
      </c>
      <c r="U69" s="100"/>
      <c r="V69" s="100">
        <f t="shared" si="39"/>
        <v>2</v>
      </c>
      <c r="W69" s="100">
        <f t="shared" ref="W69" si="40">W56+W68</f>
        <v>2</v>
      </c>
      <c r="X69" s="100">
        <f t="shared" ref="X69" si="41">X56+X68</f>
        <v>3</v>
      </c>
      <c r="Y69" s="100">
        <f t="shared" ref="Y69:AA69" si="42">Y56+Y68</f>
        <v>0</v>
      </c>
      <c r="Z69" s="100">
        <f t="shared" si="42"/>
        <v>0</v>
      </c>
      <c r="AA69" s="100">
        <f t="shared" si="42"/>
        <v>0</v>
      </c>
      <c r="AB69" s="62"/>
    </row>
    <row r="70" spans="1:28" s="9" customFormat="1" ht="14">
      <c r="A70" s="220" t="s">
        <v>116</v>
      </c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63"/>
    </row>
    <row r="71" spans="1:28" s="9" customFormat="1" ht="14">
      <c r="A71" s="101"/>
      <c r="B71" s="259" t="s">
        <v>187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1"/>
      <c r="Y71" s="100"/>
      <c r="Z71" s="100"/>
      <c r="AA71" s="100"/>
      <c r="AB71" s="63"/>
    </row>
    <row r="72" spans="1:28" s="53" customFormat="1" ht="13.5">
      <c r="A72" s="102"/>
      <c r="B72" s="280" t="s">
        <v>188</v>
      </c>
      <c r="C72" s="280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64"/>
    </row>
    <row r="73" spans="1:28" ht="13">
      <c r="A73" s="127">
        <v>10</v>
      </c>
      <c r="B73" s="130" t="s">
        <v>237</v>
      </c>
      <c r="C73" s="103">
        <v>1.2</v>
      </c>
      <c r="D73" s="103"/>
      <c r="E73" s="103"/>
      <c r="F73" s="103"/>
      <c r="G73" s="103"/>
      <c r="H73" s="103">
        <v>12</v>
      </c>
      <c r="I73" s="103">
        <f>H73*30</f>
        <v>360</v>
      </c>
      <c r="J73" s="103">
        <v>120</v>
      </c>
      <c r="K73" s="103">
        <v>60</v>
      </c>
      <c r="L73" s="103">
        <v>60</v>
      </c>
      <c r="M73" s="103"/>
      <c r="N73" s="103"/>
      <c r="O73" s="103"/>
      <c r="P73" s="103">
        <f>I73-J73</f>
        <v>240</v>
      </c>
      <c r="Q73" s="103">
        <v>4</v>
      </c>
      <c r="R73" s="103">
        <v>4</v>
      </c>
      <c r="S73" s="103"/>
      <c r="T73" s="103"/>
      <c r="U73" s="103"/>
      <c r="V73" s="103"/>
      <c r="W73" s="103"/>
      <c r="X73" s="103"/>
      <c r="Y73" s="104"/>
      <c r="Z73" s="104"/>
      <c r="AA73" s="104"/>
      <c r="AB73" s="60"/>
    </row>
    <row r="74" spans="1:28" ht="13">
      <c r="A74" s="105">
        <f>A73+1</f>
        <v>11</v>
      </c>
      <c r="B74" s="130" t="s">
        <v>164</v>
      </c>
      <c r="C74" s="103">
        <v>1</v>
      </c>
      <c r="D74" s="103"/>
      <c r="E74" s="103"/>
      <c r="F74" s="103"/>
      <c r="G74" s="103"/>
      <c r="H74" s="103">
        <v>6</v>
      </c>
      <c r="I74" s="103">
        <f t="shared" ref="I74:I78" si="43">H74*30</f>
        <v>180</v>
      </c>
      <c r="J74" s="103">
        <f>Q74*Q48</f>
        <v>60</v>
      </c>
      <c r="K74" s="103">
        <v>30</v>
      </c>
      <c r="L74" s="103">
        <v>30</v>
      </c>
      <c r="M74" s="103"/>
      <c r="N74" s="103"/>
      <c r="O74" s="103"/>
      <c r="P74" s="103">
        <f t="shared" ref="P74" si="44">I74-J74</f>
        <v>120</v>
      </c>
      <c r="Q74" s="103">
        <v>4</v>
      </c>
      <c r="R74" s="103"/>
      <c r="S74" s="103"/>
      <c r="T74" s="103"/>
      <c r="U74" s="103"/>
      <c r="V74" s="103"/>
      <c r="W74" s="103"/>
      <c r="X74" s="103"/>
      <c r="Y74" s="104"/>
      <c r="Z74" s="104"/>
      <c r="AA74" s="104"/>
      <c r="AB74" s="60"/>
    </row>
    <row r="75" spans="1:28" ht="13">
      <c r="A75" s="105">
        <f>A74+1</f>
        <v>12</v>
      </c>
      <c r="B75" s="130" t="s">
        <v>236</v>
      </c>
      <c r="C75" s="103">
        <v>2</v>
      </c>
      <c r="D75" s="103">
        <v>1</v>
      </c>
      <c r="E75" s="103"/>
      <c r="F75" s="103"/>
      <c r="G75" s="103"/>
      <c r="H75" s="103">
        <v>9</v>
      </c>
      <c r="I75" s="103">
        <f>H75*30</f>
        <v>270</v>
      </c>
      <c r="J75" s="103">
        <v>90</v>
      </c>
      <c r="K75" s="103">
        <v>30</v>
      </c>
      <c r="L75" s="103">
        <v>30</v>
      </c>
      <c r="M75" s="103"/>
      <c r="N75" s="103">
        <v>30</v>
      </c>
      <c r="O75" s="103"/>
      <c r="P75" s="103">
        <f>I75-J75</f>
        <v>180</v>
      </c>
      <c r="Q75" s="103">
        <v>4</v>
      </c>
      <c r="R75" s="103">
        <v>2</v>
      </c>
      <c r="S75" s="103"/>
      <c r="T75" s="103"/>
      <c r="U75" s="103"/>
      <c r="V75" s="103"/>
      <c r="W75" s="103"/>
      <c r="X75" s="103"/>
      <c r="Y75" s="104"/>
      <c r="Z75" s="104"/>
      <c r="AA75" s="104"/>
      <c r="AB75" s="60"/>
    </row>
    <row r="76" spans="1:28" ht="13">
      <c r="A76" s="105">
        <f>A75+1</f>
        <v>13</v>
      </c>
      <c r="B76" s="130" t="s">
        <v>249</v>
      </c>
      <c r="C76" s="122"/>
      <c r="D76" s="103">
        <v>3</v>
      </c>
      <c r="E76" s="122"/>
      <c r="F76" s="122"/>
      <c r="G76" s="122"/>
      <c r="H76" s="103">
        <v>3</v>
      </c>
      <c r="I76" s="103">
        <f>H76*30</f>
        <v>90</v>
      </c>
      <c r="J76" s="103">
        <v>30</v>
      </c>
      <c r="K76" s="103">
        <v>10</v>
      </c>
      <c r="L76" s="111">
        <v>20</v>
      </c>
      <c r="M76" s="122"/>
      <c r="N76" s="122"/>
      <c r="O76" s="122"/>
      <c r="P76" s="103">
        <f>I76-J76</f>
        <v>60</v>
      </c>
      <c r="Q76" s="122"/>
      <c r="R76" s="122"/>
      <c r="S76" s="103">
        <v>2</v>
      </c>
      <c r="T76" s="122"/>
      <c r="U76" s="122"/>
      <c r="V76" s="122"/>
      <c r="W76" s="122"/>
      <c r="X76" s="122"/>
      <c r="Y76" s="104"/>
      <c r="Z76" s="104"/>
      <c r="AA76" s="104"/>
      <c r="AB76" s="60"/>
    </row>
    <row r="77" spans="1:28" ht="13">
      <c r="A77" s="105">
        <f>A76+1</f>
        <v>14</v>
      </c>
      <c r="B77" s="131" t="s">
        <v>217</v>
      </c>
      <c r="C77" s="103">
        <v>1</v>
      </c>
      <c r="D77" s="103"/>
      <c r="E77" s="103"/>
      <c r="F77" s="103"/>
      <c r="G77" s="99"/>
      <c r="H77" s="103">
        <v>6</v>
      </c>
      <c r="I77" s="103">
        <f t="shared" si="43"/>
        <v>180</v>
      </c>
      <c r="J77" s="103">
        <v>60</v>
      </c>
      <c r="K77" s="103">
        <v>20</v>
      </c>
      <c r="L77" s="103"/>
      <c r="M77" s="99"/>
      <c r="N77" s="103">
        <v>40</v>
      </c>
      <c r="O77" s="99"/>
      <c r="P77" s="103">
        <f>I77-J77</f>
        <v>120</v>
      </c>
      <c r="Q77" s="103">
        <v>4</v>
      </c>
      <c r="R77" s="99"/>
      <c r="S77" s="99"/>
      <c r="T77" s="99"/>
      <c r="U77" s="99"/>
      <c r="V77" s="99"/>
      <c r="W77" s="99"/>
      <c r="X77" s="99"/>
      <c r="Y77" s="104"/>
      <c r="Z77" s="104"/>
      <c r="AA77" s="104"/>
      <c r="AB77" s="60"/>
    </row>
    <row r="78" spans="1:28" ht="13">
      <c r="A78" s="105">
        <f t="shared" ref="A78:A93" si="45">A77+1</f>
        <v>15</v>
      </c>
      <c r="B78" s="131" t="s">
        <v>218</v>
      </c>
      <c r="C78" s="103">
        <v>2</v>
      </c>
      <c r="D78" s="103"/>
      <c r="E78" s="103"/>
      <c r="F78" s="103"/>
      <c r="G78" s="99"/>
      <c r="H78" s="103">
        <v>6</v>
      </c>
      <c r="I78" s="103">
        <f t="shared" si="43"/>
        <v>180</v>
      </c>
      <c r="J78" s="103">
        <v>60</v>
      </c>
      <c r="K78" s="103">
        <v>20</v>
      </c>
      <c r="L78" s="103"/>
      <c r="M78" s="99"/>
      <c r="N78" s="103">
        <v>40</v>
      </c>
      <c r="O78" s="99"/>
      <c r="P78" s="103">
        <f>I78-J78</f>
        <v>120</v>
      </c>
      <c r="Q78" s="103"/>
      <c r="R78" s="103">
        <v>4</v>
      </c>
      <c r="S78" s="99"/>
      <c r="T78" s="99"/>
      <c r="U78" s="99"/>
      <c r="V78" s="99"/>
      <c r="W78" s="99"/>
      <c r="X78" s="99"/>
      <c r="Y78" s="104"/>
      <c r="Z78" s="104"/>
      <c r="AA78" s="104"/>
      <c r="AB78" s="60"/>
    </row>
    <row r="79" spans="1:28" ht="13">
      <c r="A79" s="105">
        <f t="shared" si="45"/>
        <v>16</v>
      </c>
      <c r="B79" s="130" t="s">
        <v>283</v>
      </c>
      <c r="C79" s="103"/>
      <c r="D79" s="103">
        <v>3</v>
      </c>
      <c r="E79" s="103"/>
      <c r="F79" s="103"/>
      <c r="G79" s="103"/>
      <c r="H79" s="103">
        <v>3</v>
      </c>
      <c r="I79" s="103">
        <f t="shared" ref="I79:I90" si="46">H79*30</f>
        <v>90</v>
      </c>
      <c r="J79" s="103">
        <v>30</v>
      </c>
      <c r="K79" s="103">
        <v>10</v>
      </c>
      <c r="L79" s="103"/>
      <c r="M79" s="103"/>
      <c r="N79" s="103">
        <v>20</v>
      </c>
      <c r="O79" s="103"/>
      <c r="P79" s="103">
        <f t="shared" ref="P79:P90" si="47">I79-J79</f>
        <v>60</v>
      </c>
      <c r="Q79" s="103"/>
      <c r="R79" s="103"/>
      <c r="S79" s="103">
        <v>2</v>
      </c>
      <c r="T79" s="103"/>
      <c r="U79" s="103"/>
      <c r="V79" s="103"/>
      <c r="W79" s="103"/>
      <c r="X79" s="103"/>
      <c r="Y79" s="104"/>
      <c r="Z79" s="104"/>
      <c r="AA79" s="104"/>
      <c r="AB79" s="60"/>
    </row>
    <row r="80" spans="1:28" ht="26">
      <c r="A80" s="105">
        <f t="shared" si="45"/>
        <v>17</v>
      </c>
      <c r="B80" s="130" t="s">
        <v>166</v>
      </c>
      <c r="C80" s="103"/>
      <c r="D80" s="103">
        <v>4</v>
      </c>
      <c r="E80" s="103"/>
      <c r="F80" s="103"/>
      <c r="G80" s="103"/>
      <c r="H80" s="103">
        <v>3</v>
      </c>
      <c r="I80" s="103">
        <f t="shared" ref="I80:I86" si="48">H80*30</f>
        <v>90</v>
      </c>
      <c r="J80" s="103">
        <v>44</v>
      </c>
      <c r="K80" s="103">
        <v>22</v>
      </c>
      <c r="L80" s="103">
        <v>22</v>
      </c>
      <c r="M80" s="103"/>
      <c r="N80" s="103"/>
      <c r="O80" s="103"/>
      <c r="P80" s="103">
        <f t="shared" ref="P80:P86" si="49">I80-J80</f>
        <v>46</v>
      </c>
      <c r="Q80" s="103"/>
      <c r="R80" s="103"/>
      <c r="S80" s="103"/>
      <c r="T80" s="103">
        <v>3</v>
      </c>
      <c r="U80" s="103"/>
      <c r="V80" s="103"/>
      <c r="W80" s="103"/>
      <c r="X80" s="103"/>
      <c r="Y80" s="104"/>
      <c r="Z80" s="104"/>
      <c r="AA80" s="104"/>
      <c r="AB80" s="60"/>
    </row>
    <row r="81" spans="1:28" ht="13">
      <c r="A81" s="105">
        <f t="shared" si="45"/>
        <v>18</v>
      </c>
      <c r="B81" s="130" t="s">
        <v>117</v>
      </c>
      <c r="C81" s="103">
        <v>3</v>
      </c>
      <c r="D81" s="103"/>
      <c r="E81" s="103"/>
      <c r="F81" s="103"/>
      <c r="G81" s="103"/>
      <c r="H81" s="103">
        <v>6</v>
      </c>
      <c r="I81" s="103">
        <f t="shared" si="48"/>
        <v>180</v>
      </c>
      <c r="J81" s="103">
        <v>60</v>
      </c>
      <c r="K81" s="103">
        <v>30</v>
      </c>
      <c r="L81" s="103">
        <v>30</v>
      </c>
      <c r="M81" s="103"/>
      <c r="N81" s="103"/>
      <c r="O81" s="103"/>
      <c r="P81" s="103">
        <f t="shared" ref="P81" si="50">I81-J81</f>
        <v>120</v>
      </c>
      <c r="Q81" s="103"/>
      <c r="R81" s="103"/>
      <c r="S81" s="103">
        <v>4</v>
      </c>
      <c r="T81" s="103"/>
      <c r="U81" s="103"/>
      <c r="V81" s="103"/>
      <c r="W81" s="103"/>
      <c r="X81" s="103"/>
      <c r="Y81" s="104"/>
      <c r="Z81" s="104"/>
      <c r="AA81" s="104"/>
      <c r="AB81" s="60"/>
    </row>
    <row r="82" spans="1:28" ht="13">
      <c r="A82" s="105">
        <f t="shared" si="45"/>
        <v>19</v>
      </c>
      <c r="B82" s="130" t="s">
        <v>121</v>
      </c>
      <c r="C82" s="103"/>
      <c r="D82" s="103">
        <v>4</v>
      </c>
      <c r="E82" s="103"/>
      <c r="F82" s="103"/>
      <c r="G82" s="103"/>
      <c r="H82" s="103">
        <v>3</v>
      </c>
      <c r="I82" s="103">
        <f t="shared" si="48"/>
        <v>90</v>
      </c>
      <c r="J82" s="103">
        <v>44</v>
      </c>
      <c r="K82" s="103">
        <v>22</v>
      </c>
      <c r="L82" s="103">
        <v>22</v>
      </c>
      <c r="M82" s="103"/>
      <c r="N82" s="103"/>
      <c r="O82" s="103"/>
      <c r="P82" s="103">
        <f t="shared" si="49"/>
        <v>46</v>
      </c>
      <c r="Q82" s="103"/>
      <c r="R82" s="103"/>
      <c r="S82" s="103"/>
      <c r="T82" s="103">
        <v>3</v>
      </c>
      <c r="U82" s="103"/>
      <c r="V82" s="103"/>
      <c r="W82" s="103"/>
      <c r="X82" s="103"/>
      <c r="Y82" s="104"/>
      <c r="Z82" s="104"/>
      <c r="AA82" s="104"/>
      <c r="AB82" s="60"/>
    </row>
    <row r="83" spans="1:28" ht="13">
      <c r="A83" s="105">
        <f t="shared" si="45"/>
        <v>20</v>
      </c>
      <c r="B83" s="112" t="s">
        <v>231</v>
      </c>
      <c r="C83" s="111">
        <v>5</v>
      </c>
      <c r="D83" s="111"/>
      <c r="E83" s="111"/>
      <c r="F83" s="111"/>
      <c r="G83" s="103"/>
      <c r="H83" s="111">
        <v>6</v>
      </c>
      <c r="I83" s="111">
        <f t="shared" si="48"/>
        <v>180</v>
      </c>
      <c r="J83" s="111">
        <v>60</v>
      </c>
      <c r="K83" s="111">
        <v>20</v>
      </c>
      <c r="L83" s="111">
        <v>20</v>
      </c>
      <c r="M83" s="111"/>
      <c r="N83" s="111">
        <v>20</v>
      </c>
      <c r="O83" s="111"/>
      <c r="P83" s="111">
        <f t="shared" si="49"/>
        <v>120</v>
      </c>
      <c r="Q83" s="111"/>
      <c r="R83" s="111"/>
      <c r="S83" s="111"/>
      <c r="T83" s="111"/>
      <c r="U83" s="111">
        <v>4</v>
      </c>
      <c r="V83" s="111"/>
      <c r="W83" s="111"/>
      <c r="X83" s="111"/>
      <c r="Y83" s="104"/>
      <c r="Z83" s="104"/>
      <c r="AA83" s="104"/>
      <c r="AB83" s="60"/>
    </row>
    <row r="84" spans="1:28" ht="26">
      <c r="A84" s="105">
        <f t="shared" si="45"/>
        <v>21</v>
      </c>
      <c r="B84" s="130" t="s">
        <v>173</v>
      </c>
      <c r="C84" s="103">
        <v>6</v>
      </c>
      <c r="D84" s="103"/>
      <c r="E84" s="103"/>
      <c r="F84" s="103"/>
      <c r="G84" s="103"/>
      <c r="H84" s="103">
        <v>6</v>
      </c>
      <c r="I84" s="103">
        <f t="shared" si="48"/>
        <v>180</v>
      </c>
      <c r="J84" s="103">
        <v>60</v>
      </c>
      <c r="K84" s="103">
        <v>30</v>
      </c>
      <c r="L84" s="103">
        <v>30</v>
      </c>
      <c r="M84" s="103"/>
      <c r="N84" s="103"/>
      <c r="O84" s="103"/>
      <c r="P84" s="103">
        <f t="shared" si="49"/>
        <v>120</v>
      </c>
      <c r="Q84" s="103"/>
      <c r="R84" s="103"/>
      <c r="S84" s="103"/>
      <c r="T84" s="103"/>
      <c r="U84" s="103"/>
      <c r="V84" s="103">
        <v>4</v>
      </c>
      <c r="W84" s="103"/>
      <c r="X84" s="103"/>
      <c r="Y84" s="104"/>
      <c r="Z84" s="104"/>
      <c r="AA84" s="104"/>
      <c r="AB84" s="60"/>
    </row>
    <row r="85" spans="1:28" ht="13">
      <c r="A85" s="105">
        <f t="shared" si="45"/>
        <v>22</v>
      </c>
      <c r="B85" s="131" t="s">
        <v>174</v>
      </c>
      <c r="C85" s="103">
        <v>6</v>
      </c>
      <c r="D85" s="103"/>
      <c r="E85" s="103"/>
      <c r="F85" s="103"/>
      <c r="G85" s="103"/>
      <c r="H85" s="103">
        <v>6</v>
      </c>
      <c r="I85" s="103">
        <f t="shared" si="48"/>
        <v>180</v>
      </c>
      <c r="J85" s="103">
        <v>60</v>
      </c>
      <c r="K85" s="103">
        <v>30</v>
      </c>
      <c r="L85" s="103">
        <v>30</v>
      </c>
      <c r="M85" s="103"/>
      <c r="N85" s="103"/>
      <c r="O85" s="103"/>
      <c r="P85" s="103">
        <f t="shared" si="49"/>
        <v>120</v>
      </c>
      <c r="Q85" s="103"/>
      <c r="R85" s="103"/>
      <c r="S85" s="103"/>
      <c r="T85" s="103"/>
      <c r="U85" s="103"/>
      <c r="V85" s="103">
        <v>4</v>
      </c>
      <c r="W85" s="103"/>
      <c r="X85" s="103"/>
      <c r="Y85" s="104"/>
      <c r="Z85" s="104"/>
      <c r="AA85" s="104"/>
      <c r="AB85" s="60"/>
    </row>
    <row r="86" spans="1:28" ht="13">
      <c r="A86" s="105">
        <f t="shared" si="45"/>
        <v>23</v>
      </c>
      <c r="B86" s="130" t="s">
        <v>197</v>
      </c>
      <c r="C86" s="103"/>
      <c r="D86" s="103">
        <v>1</v>
      </c>
      <c r="E86" s="103"/>
      <c r="F86" s="103"/>
      <c r="G86" s="103"/>
      <c r="H86" s="103">
        <v>3</v>
      </c>
      <c r="I86" s="103">
        <f t="shared" si="48"/>
        <v>90</v>
      </c>
      <c r="J86" s="103">
        <v>30</v>
      </c>
      <c r="K86" s="103">
        <v>10</v>
      </c>
      <c r="L86" s="103">
        <v>20</v>
      </c>
      <c r="M86" s="103"/>
      <c r="N86" s="103"/>
      <c r="O86" s="103"/>
      <c r="P86" s="103">
        <f t="shared" si="49"/>
        <v>60</v>
      </c>
      <c r="Q86" s="103">
        <v>2</v>
      </c>
      <c r="R86" s="103"/>
      <c r="S86" s="103"/>
      <c r="T86" s="103"/>
      <c r="U86" s="103"/>
      <c r="V86" s="103"/>
      <c r="W86" s="103"/>
      <c r="X86" s="103"/>
      <c r="Y86" s="104"/>
      <c r="Z86" s="104"/>
      <c r="AA86" s="104"/>
      <c r="AB86" s="60"/>
    </row>
    <row r="87" spans="1:28" ht="13">
      <c r="A87" s="105">
        <f t="shared" si="45"/>
        <v>24</v>
      </c>
      <c r="B87" s="130" t="s">
        <v>228</v>
      </c>
      <c r="C87" s="103">
        <v>3</v>
      </c>
      <c r="D87" s="103"/>
      <c r="E87" s="103"/>
      <c r="F87" s="103"/>
      <c r="G87" s="103"/>
      <c r="H87" s="103">
        <v>6</v>
      </c>
      <c r="I87" s="103">
        <f t="shared" si="46"/>
        <v>180</v>
      </c>
      <c r="J87" s="103">
        <v>60</v>
      </c>
      <c r="K87" s="103">
        <v>20</v>
      </c>
      <c r="L87" s="103">
        <v>40</v>
      </c>
      <c r="M87" s="103"/>
      <c r="N87" s="103"/>
      <c r="O87" s="103"/>
      <c r="P87" s="103">
        <f t="shared" si="47"/>
        <v>120</v>
      </c>
      <c r="Q87" s="103"/>
      <c r="R87" s="103"/>
      <c r="S87" s="103">
        <v>4</v>
      </c>
      <c r="T87" s="103"/>
      <c r="U87" s="103"/>
      <c r="V87" s="103"/>
      <c r="W87" s="103"/>
      <c r="X87" s="103"/>
      <c r="Y87" s="104"/>
      <c r="Z87" s="104"/>
      <c r="AA87" s="104"/>
      <c r="AB87" s="60"/>
    </row>
    <row r="88" spans="1:28" ht="26">
      <c r="A88" s="105">
        <f t="shared" si="45"/>
        <v>25</v>
      </c>
      <c r="B88" s="130" t="s">
        <v>198</v>
      </c>
      <c r="C88" s="103">
        <v>3</v>
      </c>
      <c r="D88" s="103"/>
      <c r="E88" s="103"/>
      <c r="F88" s="103"/>
      <c r="G88" s="103"/>
      <c r="H88" s="103">
        <v>6</v>
      </c>
      <c r="I88" s="103">
        <f t="shared" si="46"/>
        <v>180</v>
      </c>
      <c r="J88" s="103">
        <v>60</v>
      </c>
      <c r="K88" s="103">
        <v>20</v>
      </c>
      <c r="L88" s="103"/>
      <c r="M88" s="103"/>
      <c r="N88" s="103">
        <v>40</v>
      </c>
      <c r="O88" s="103"/>
      <c r="P88" s="103">
        <f t="shared" si="47"/>
        <v>120</v>
      </c>
      <c r="Q88" s="103"/>
      <c r="R88" s="103"/>
      <c r="S88" s="103">
        <v>4</v>
      </c>
      <c r="T88" s="103"/>
      <c r="U88" s="103"/>
      <c r="V88" s="103"/>
      <c r="W88" s="103"/>
      <c r="X88" s="103"/>
      <c r="Y88" s="104"/>
      <c r="Z88" s="104"/>
      <c r="AA88" s="104"/>
      <c r="AB88" s="60"/>
    </row>
    <row r="89" spans="1:28" ht="27.75" customHeight="1">
      <c r="A89" s="105">
        <f t="shared" si="45"/>
        <v>26</v>
      </c>
      <c r="B89" s="130" t="s">
        <v>168</v>
      </c>
      <c r="C89" s="103">
        <v>4</v>
      </c>
      <c r="D89" s="103"/>
      <c r="E89" s="103"/>
      <c r="F89" s="103"/>
      <c r="G89" s="103"/>
      <c r="H89" s="103">
        <v>6</v>
      </c>
      <c r="I89" s="103">
        <f t="shared" si="46"/>
        <v>180</v>
      </c>
      <c r="J89" s="103">
        <v>60</v>
      </c>
      <c r="K89" s="103">
        <v>20</v>
      </c>
      <c r="L89" s="103"/>
      <c r="M89" s="103"/>
      <c r="N89" s="103">
        <v>40</v>
      </c>
      <c r="O89" s="103"/>
      <c r="P89" s="103">
        <f t="shared" si="47"/>
        <v>120</v>
      </c>
      <c r="Q89" s="103"/>
      <c r="R89" s="103"/>
      <c r="S89" s="103"/>
      <c r="T89" s="103">
        <v>4</v>
      </c>
      <c r="U89" s="103"/>
      <c r="V89" s="103"/>
      <c r="W89" s="103"/>
      <c r="X89" s="103"/>
      <c r="Y89" s="104"/>
      <c r="Z89" s="104"/>
      <c r="AA89" s="104"/>
      <c r="AB89" s="60"/>
    </row>
    <row r="90" spans="1:28" ht="13">
      <c r="A90" s="105">
        <f t="shared" si="45"/>
        <v>27</v>
      </c>
      <c r="B90" s="130" t="s">
        <v>259</v>
      </c>
      <c r="C90" s="103">
        <v>4</v>
      </c>
      <c r="D90" s="103"/>
      <c r="E90" s="103"/>
      <c r="F90" s="103"/>
      <c r="G90" s="103"/>
      <c r="H90" s="103">
        <v>3</v>
      </c>
      <c r="I90" s="103">
        <f t="shared" si="46"/>
        <v>90</v>
      </c>
      <c r="J90" s="103">
        <v>30</v>
      </c>
      <c r="K90" s="103">
        <v>10</v>
      </c>
      <c r="L90" s="103"/>
      <c r="M90" s="103"/>
      <c r="N90" s="103">
        <v>20</v>
      </c>
      <c r="O90" s="103"/>
      <c r="P90" s="103">
        <f t="shared" si="47"/>
        <v>60</v>
      </c>
      <c r="Q90" s="103"/>
      <c r="R90" s="103"/>
      <c r="S90" s="103"/>
      <c r="T90" s="103">
        <v>2</v>
      </c>
      <c r="U90" s="103"/>
      <c r="V90" s="103"/>
      <c r="W90" s="103"/>
      <c r="X90" s="103"/>
      <c r="Y90" s="104"/>
      <c r="Z90" s="104"/>
      <c r="AA90" s="104"/>
      <c r="AB90" s="60"/>
    </row>
    <row r="91" spans="1:28" ht="13">
      <c r="A91" s="105">
        <f t="shared" si="45"/>
        <v>28</v>
      </c>
      <c r="B91" s="131" t="s">
        <v>175</v>
      </c>
      <c r="C91" s="103">
        <v>6</v>
      </c>
      <c r="D91" s="103"/>
      <c r="E91" s="103"/>
      <c r="F91" s="103"/>
      <c r="G91" s="103"/>
      <c r="H91" s="103">
        <v>3</v>
      </c>
      <c r="I91" s="103">
        <f t="shared" ref="I91:I93" si="51">H91*30</f>
        <v>90</v>
      </c>
      <c r="J91" s="103">
        <v>44</v>
      </c>
      <c r="K91" s="103">
        <v>16</v>
      </c>
      <c r="L91" s="103"/>
      <c r="M91" s="103"/>
      <c r="N91" s="103">
        <v>28</v>
      </c>
      <c r="O91" s="103"/>
      <c r="P91" s="103">
        <f t="shared" ref="P91:P93" si="52">I91-J91</f>
        <v>46</v>
      </c>
      <c r="Q91" s="103"/>
      <c r="R91" s="103"/>
      <c r="S91" s="103"/>
      <c r="T91" s="103"/>
      <c r="U91" s="103"/>
      <c r="V91" s="103">
        <v>3</v>
      </c>
      <c r="W91" s="103"/>
      <c r="X91" s="103"/>
      <c r="Y91" s="104"/>
      <c r="Z91" s="104"/>
      <c r="AA91" s="104"/>
      <c r="AB91" s="60"/>
    </row>
    <row r="92" spans="1:28" ht="13">
      <c r="A92" s="105">
        <f t="shared" si="45"/>
        <v>29</v>
      </c>
      <c r="B92" s="130" t="s">
        <v>169</v>
      </c>
      <c r="C92" s="103"/>
      <c r="D92" s="103">
        <v>4</v>
      </c>
      <c r="E92" s="103"/>
      <c r="F92" s="103"/>
      <c r="G92" s="103"/>
      <c r="H92" s="103">
        <v>3</v>
      </c>
      <c r="I92" s="103">
        <f t="shared" si="51"/>
        <v>90</v>
      </c>
      <c r="J92" s="103">
        <v>30</v>
      </c>
      <c r="K92" s="103">
        <v>10</v>
      </c>
      <c r="L92" s="103"/>
      <c r="M92" s="103"/>
      <c r="N92" s="103">
        <v>20</v>
      </c>
      <c r="O92" s="103"/>
      <c r="P92" s="103">
        <f t="shared" si="52"/>
        <v>60</v>
      </c>
      <c r="Q92" s="103"/>
      <c r="R92" s="103"/>
      <c r="S92" s="103"/>
      <c r="T92" s="103">
        <v>2</v>
      </c>
      <c r="U92" s="103"/>
      <c r="V92" s="103"/>
      <c r="W92" s="103"/>
      <c r="X92" s="103"/>
      <c r="Y92" s="104"/>
      <c r="Z92" s="104"/>
      <c r="AA92" s="104"/>
      <c r="AB92" s="60"/>
    </row>
    <row r="93" spans="1:28" ht="13">
      <c r="A93" s="105">
        <f t="shared" si="45"/>
        <v>30</v>
      </c>
      <c r="B93" s="130" t="s">
        <v>260</v>
      </c>
      <c r="C93" s="103">
        <v>4</v>
      </c>
      <c r="D93" s="103"/>
      <c r="E93" s="103"/>
      <c r="F93" s="103"/>
      <c r="G93" s="103"/>
      <c r="H93" s="103">
        <v>6</v>
      </c>
      <c r="I93" s="103">
        <f t="shared" si="51"/>
        <v>180</v>
      </c>
      <c r="J93" s="103">
        <v>60</v>
      </c>
      <c r="K93" s="103">
        <v>20</v>
      </c>
      <c r="L93" s="103"/>
      <c r="M93" s="103"/>
      <c r="N93" s="103">
        <v>40</v>
      </c>
      <c r="O93" s="103"/>
      <c r="P93" s="103">
        <f t="shared" si="52"/>
        <v>120</v>
      </c>
      <c r="Q93" s="103"/>
      <c r="R93" s="103"/>
      <c r="S93" s="103"/>
      <c r="T93" s="103">
        <v>4</v>
      </c>
      <c r="U93" s="103"/>
      <c r="V93" s="103"/>
      <c r="W93" s="103"/>
      <c r="X93" s="103"/>
      <c r="Y93" s="104"/>
      <c r="Z93" s="104"/>
      <c r="AA93" s="104"/>
      <c r="AB93" s="60"/>
    </row>
    <row r="94" spans="1:28" ht="13">
      <c r="A94" s="106"/>
      <c r="B94" s="107" t="s">
        <v>190</v>
      </c>
      <c r="C94" s="108">
        <f>COUNT(C73:C93)+1</f>
        <v>16</v>
      </c>
      <c r="D94" s="108">
        <f>COUNT(D73:D93)</f>
        <v>7</v>
      </c>
      <c r="E94" s="108"/>
      <c r="F94" s="108"/>
      <c r="G94" s="108"/>
      <c r="H94" s="108">
        <f>SUM(H73:H93)</f>
        <v>111</v>
      </c>
      <c r="I94" s="108">
        <f t="shared" ref="I94:V94" si="53">SUM(I73:I93)</f>
        <v>3330</v>
      </c>
      <c r="J94" s="108">
        <f t="shared" si="53"/>
        <v>1152</v>
      </c>
      <c r="K94" s="108">
        <f t="shared" si="53"/>
        <v>460</v>
      </c>
      <c r="L94" s="108">
        <f t="shared" si="53"/>
        <v>354</v>
      </c>
      <c r="M94" s="108"/>
      <c r="N94" s="108">
        <f t="shared" si="53"/>
        <v>338</v>
      </c>
      <c r="O94" s="108"/>
      <c r="P94" s="108">
        <f t="shared" si="53"/>
        <v>2178</v>
      </c>
      <c r="Q94" s="108">
        <f t="shared" si="53"/>
        <v>18</v>
      </c>
      <c r="R94" s="108">
        <f t="shared" si="53"/>
        <v>10</v>
      </c>
      <c r="S94" s="108">
        <f t="shared" si="53"/>
        <v>16</v>
      </c>
      <c r="T94" s="108">
        <f t="shared" si="53"/>
        <v>18</v>
      </c>
      <c r="U94" s="108">
        <f t="shared" si="53"/>
        <v>4</v>
      </c>
      <c r="V94" s="108">
        <f t="shared" si="53"/>
        <v>11</v>
      </c>
      <c r="W94" s="108"/>
      <c r="X94" s="108"/>
      <c r="Y94" s="100">
        <f>SUM(Y73:Y93)</f>
        <v>0</v>
      </c>
      <c r="Z94" s="100">
        <f>SUM(Z73:Z93)</f>
        <v>0</v>
      </c>
      <c r="AA94" s="100">
        <f>SUM(AA73:AA93)</f>
        <v>0</v>
      </c>
      <c r="AB94" s="60"/>
    </row>
    <row r="95" spans="1:28" s="54" customFormat="1" ht="13.5">
      <c r="A95" s="109"/>
      <c r="B95" s="264" t="s">
        <v>189</v>
      </c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6"/>
      <c r="AB95" s="65"/>
    </row>
    <row r="96" spans="1:28" ht="13">
      <c r="A96" s="132">
        <v>31</v>
      </c>
      <c r="B96" s="130" t="s">
        <v>118</v>
      </c>
      <c r="C96" s="104"/>
      <c r="D96" s="104"/>
      <c r="E96" s="104"/>
      <c r="F96" s="104"/>
      <c r="G96" s="104"/>
      <c r="H96" s="104">
        <v>9</v>
      </c>
      <c r="I96" s="104">
        <f t="shared" ref="I96:I97" si="54">H96*30</f>
        <v>270</v>
      </c>
      <c r="J96" s="104"/>
      <c r="K96" s="104"/>
      <c r="L96" s="104"/>
      <c r="M96" s="104"/>
      <c r="N96" s="104"/>
      <c r="O96" s="104"/>
      <c r="P96" s="104">
        <f t="shared" ref="P96:P97" si="55">I96-J96</f>
        <v>270</v>
      </c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60"/>
    </row>
    <row r="97" spans="1:28" ht="13">
      <c r="A97" s="105">
        <f t="shared" ref="A97:A98" si="56">A96+1</f>
        <v>32</v>
      </c>
      <c r="B97" s="130" t="s">
        <v>267</v>
      </c>
      <c r="C97" s="104"/>
      <c r="D97" s="104"/>
      <c r="E97" s="104"/>
      <c r="F97" s="104">
        <v>6</v>
      </c>
      <c r="G97" s="104"/>
      <c r="H97" s="104">
        <v>3</v>
      </c>
      <c r="I97" s="104">
        <f t="shared" si="54"/>
        <v>90</v>
      </c>
      <c r="J97" s="104"/>
      <c r="K97" s="104"/>
      <c r="L97" s="104"/>
      <c r="M97" s="104"/>
      <c r="N97" s="104"/>
      <c r="O97" s="104"/>
      <c r="P97" s="104">
        <f t="shared" si="55"/>
        <v>90</v>
      </c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60"/>
    </row>
    <row r="98" spans="1:28" ht="12.75" customHeight="1">
      <c r="A98" s="105">
        <f t="shared" si="56"/>
        <v>33</v>
      </c>
      <c r="B98" s="130" t="s">
        <v>268</v>
      </c>
      <c r="C98" s="104"/>
      <c r="D98" s="104"/>
      <c r="E98" s="104"/>
      <c r="F98" s="104">
        <v>6</v>
      </c>
      <c r="G98" s="104"/>
      <c r="H98" s="104">
        <v>3</v>
      </c>
      <c r="I98" s="104">
        <v>90</v>
      </c>
      <c r="J98" s="104"/>
      <c r="K98" s="104"/>
      <c r="L98" s="104"/>
      <c r="M98" s="104"/>
      <c r="N98" s="104"/>
      <c r="O98" s="104"/>
      <c r="P98" s="104">
        <v>90</v>
      </c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60"/>
    </row>
    <row r="99" spans="1:28" ht="12.75" customHeight="1">
      <c r="A99" s="105">
        <f>A98+1</f>
        <v>34</v>
      </c>
      <c r="B99" s="130" t="s">
        <v>269</v>
      </c>
      <c r="C99" s="104"/>
      <c r="D99" s="104"/>
      <c r="E99" s="104"/>
      <c r="F99" s="104">
        <v>5</v>
      </c>
      <c r="G99" s="104"/>
      <c r="H99" s="104">
        <v>3</v>
      </c>
      <c r="I99" s="104">
        <f>H99*30</f>
        <v>90</v>
      </c>
      <c r="J99" s="104"/>
      <c r="K99" s="104"/>
      <c r="L99" s="104"/>
      <c r="M99" s="104"/>
      <c r="N99" s="104"/>
      <c r="O99" s="104"/>
      <c r="P99" s="104">
        <f>I99-J99</f>
        <v>90</v>
      </c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60"/>
    </row>
    <row r="100" spans="1:28" ht="13">
      <c r="A100" s="105">
        <f>A99+1</f>
        <v>35</v>
      </c>
      <c r="B100" s="130" t="s">
        <v>165</v>
      </c>
      <c r="C100" s="104"/>
      <c r="D100" s="104">
        <v>6</v>
      </c>
      <c r="E100" s="104"/>
      <c r="F100" s="104"/>
      <c r="G100" s="104"/>
      <c r="H100" s="104">
        <v>3</v>
      </c>
      <c r="I100" s="104">
        <f>H100*30</f>
        <v>90</v>
      </c>
      <c r="J100" s="104">
        <v>30</v>
      </c>
      <c r="K100" s="104"/>
      <c r="L100" s="104"/>
      <c r="M100" s="104">
        <v>30</v>
      </c>
      <c r="N100" s="104"/>
      <c r="O100" s="104"/>
      <c r="P100" s="104">
        <f>I100-J100</f>
        <v>60</v>
      </c>
      <c r="Q100" s="104"/>
      <c r="R100" s="104"/>
      <c r="S100" s="104"/>
      <c r="T100" s="104"/>
      <c r="U100" s="104"/>
      <c r="V100" s="104">
        <v>2</v>
      </c>
      <c r="W100" s="104"/>
      <c r="X100" s="104"/>
      <c r="Y100" s="104"/>
      <c r="Z100" s="104"/>
      <c r="AA100" s="104"/>
      <c r="AB100" s="60"/>
    </row>
    <row r="101" spans="1:28" ht="26.25" customHeight="1">
      <c r="A101" s="105">
        <f>A100+1</f>
        <v>36</v>
      </c>
      <c r="B101" s="130" t="s">
        <v>317</v>
      </c>
      <c r="C101" s="103"/>
      <c r="D101" s="103"/>
      <c r="E101" s="103"/>
      <c r="F101" s="103"/>
      <c r="G101" s="103"/>
      <c r="H101" s="103">
        <v>6</v>
      </c>
      <c r="I101" s="103">
        <f t="shared" ref="I101" si="57">H101*30</f>
        <v>180</v>
      </c>
      <c r="J101" s="103"/>
      <c r="K101" s="103"/>
      <c r="L101" s="103"/>
      <c r="M101" s="103"/>
      <c r="N101" s="103"/>
      <c r="O101" s="103"/>
      <c r="P101" s="103">
        <f t="shared" ref="P101" si="58">I101-J101</f>
        <v>180</v>
      </c>
      <c r="Q101" s="103"/>
      <c r="R101" s="103"/>
      <c r="S101" s="103"/>
      <c r="T101" s="103"/>
      <c r="U101" s="103"/>
      <c r="V101" s="103"/>
      <c r="W101" s="103"/>
      <c r="X101" s="103"/>
      <c r="Y101" s="104"/>
      <c r="Z101" s="104"/>
      <c r="AA101" s="104"/>
      <c r="AB101" s="60"/>
    </row>
    <row r="102" spans="1:28" ht="13">
      <c r="A102" s="262" t="s">
        <v>191</v>
      </c>
      <c r="B102" s="263"/>
      <c r="C102" s="100"/>
      <c r="D102" s="100">
        <f>COUNT(D96:D100)</f>
        <v>1</v>
      </c>
      <c r="E102" s="100"/>
      <c r="F102" s="100">
        <f>COUNT(F96:F100)</f>
        <v>3</v>
      </c>
      <c r="G102" s="100"/>
      <c r="H102" s="114">
        <f>SUM(H96:H101)</f>
        <v>27</v>
      </c>
      <c r="I102" s="114">
        <f>SUM(I96:I101)</f>
        <v>810</v>
      </c>
      <c r="J102" s="114">
        <f>SUM(J96:J101)</f>
        <v>30</v>
      </c>
      <c r="K102" s="100"/>
      <c r="L102" s="100"/>
      <c r="M102" s="114">
        <f>SUM(M96:M101)</f>
        <v>30</v>
      </c>
      <c r="N102" s="100"/>
      <c r="O102" s="100"/>
      <c r="P102" s="114">
        <f>SUM(P96:P101)</f>
        <v>780</v>
      </c>
      <c r="Q102" s="100"/>
      <c r="R102" s="100"/>
      <c r="S102" s="100"/>
      <c r="T102" s="100"/>
      <c r="U102" s="100"/>
      <c r="V102" s="114">
        <f>SUM(V96:V101)</f>
        <v>2</v>
      </c>
      <c r="W102" s="100"/>
      <c r="X102" s="100"/>
      <c r="Y102" s="104"/>
      <c r="Z102" s="104"/>
      <c r="AA102" s="104"/>
      <c r="AB102" s="60"/>
    </row>
    <row r="103" spans="1:28" s="50" customFormat="1" ht="13">
      <c r="A103" s="262" t="s">
        <v>193</v>
      </c>
      <c r="B103" s="263"/>
      <c r="C103" s="100">
        <f>C94+C102</f>
        <v>16</v>
      </c>
      <c r="D103" s="100">
        <f>D94+D102</f>
        <v>8</v>
      </c>
      <c r="E103" s="100"/>
      <c r="F103" s="100">
        <f t="shared" ref="F103:N103" si="59">F94+F102</f>
        <v>3</v>
      </c>
      <c r="G103" s="100">
        <f t="shared" si="59"/>
        <v>0</v>
      </c>
      <c r="H103" s="100">
        <f t="shared" si="59"/>
        <v>138</v>
      </c>
      <c r="I103" s="100">
        <f t="shared" si="59"/>
        <v>4140</v>
      </c>
      <c r="J103" s="100">
        <f t="shared" si="59"/>
        <v>1182</v>
      </c>
      <c r="K103" s="100">
        <f t="shared" si="59"/>
        <v>460</v>
      </c>
      <c r="L103" s="100">
        <f t="shared" si="59"/>
        <v>354</v>
      </c>
      <c r="M103" s="100">
        <f t="shared" si="59"/>
        <v>30</v>
      </c>
      <c r="N103" s="100">
        <f t="shared" si="59"/>
        <v>338</v>
      </c>
      <c r="O103" s="100"/>
      <c r="P103" s="100">
        <f t="shared" ref="P103:V103" si="60">P94+P102</f>
        <v>2958</v>
      </c>
      <c r="Q103" s="100">
        <f t="shared" si="60"/>
        <v>18</v>
      </c>
      <c r="R103" s="100">
        <f t="shared" si="60"/>
        <v>10</v>
      </c>
      <c r="S103" s="100">
        <f t="shared" si="60"/>
        <v>16</v>
      </c>
      <c r="T103" s="100">
        <f t="shared" si="60"/>
        <v>18</v>
      </c>
      <c r="U103" s="100">
        <f t="shared" si="60"/>
        <v>4</v>
      </c>
      <c r="V103" s="100">
        <f t="shared" si="60"/>
        <v>13</v>
      </c>
      <c r="W103" s="100"/>
      <c r="X103" s="100"/>
      <c r="Y103" s="100"/>
      <c r="Z103" s="100"/>
      <c r="AA103" s="100"/>
      <c r="AB103" s="62"/>
    </row>
    <row r="104" spans="1:28" s="53" customFormat="1" ht="13">
      <c r="A104" s="102"/>
      <c r="B104" s="281" t="s">
        <v>119</v>
      </c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3"/>
      <c r="AB104" s="64"/>
    </row>
    <row r="105" spans="1:28" s="54" customFormat="1" ht="13.5">
      <c r="A105" s="109"/>
      <c r="B105" s="264" t="s">
        <v>120</v>
      </c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6"/>
      <c r="AB105" s="65"/>
    </row>
    <row r="106" spans="1:28" ht="13">
      <c r="A106" s="105">
        <v>37</v>
      </c>
      <c r="B106" s="112" t="s">
        <v>251</v>
      </c>
      <c r="C106" s="103"/>
      <c r="D106" s="103">
        <v>8</v>
      </c>
      <c r="E106" s="104"/>
      <c r="F106" s="104"/>
      <c r="G106" s="104"/>
      <c r="H106" s="103">
        <v>3</v>
      </c>
      <c r="I106" s="103">
        <f t="shared" ref="I106:I108" si="61">H106*30</f>
        <v>90</v>
      </c>
      <c r="J106" s="103">
        <v>30</v>
      </c>
      <c r="K106" s="103">
        <v>10</v>
      </c>
      <c r="L106" s="103"/>
      <c r="M106" s="103"/>
      <c r="N106" s="103">
        <v>20</v>
      </c>
      <c r="O106" s="103"/>
      <c r="P106" s="103">
        <f t="shared" ref="P106:P107" si="62">I106-J106</f>
        <v>60</v>
      </c>
      <c r="Q106" s="103"/>
      <c r="R106" s="103"/>
      <c r="S106" s="103"/>
      <c r="T106" s="103"/>
      <c r="U106" s="103"/>
      <c r="V106" s="103"/>
      <c r="W106" s="103"/>
      <c r="X106" s="103">
        <v>3</v>
      </c>
      <c r="Y106" s="104"/>
      <c r="Z106" s="104"/>
      <c r="AA106" s="104"/>
      <c r="AB106" s="60"/>
    </row>
    <row r="107" spans="1:28" ht="13">
      <c r="A107" s="133">
        <f>A106+1</f>
        <v>38</v>
      </c>
      <c r="B107" s="110" t="s">
        <v>178</v>
      </c>
      <c r="C107" s="103">
        <v>7</v>
      </c>
      <c r="D107" s="103"/>
      <c r="E107" s="110"/>
      <c r="F107" s="110"/>
      <c r="G107" s="110"/>
      <c r="H107" s="103">
        <v>3</v>
      </c>
      <c r="I107" s="103">
        <f t="shared" si="61"/>
        <v>90</v>
      </c>
      <c r="J107" s="103">
        <v>60</v>
      </c>
      <c r="K107" s="103">
        <v>30</v>
      </c>
      <c r="L107" s="103">
        <v>30</v>
      </c>
      <c r="M107" s="103"/>
      <c r="N107" s="103"/>
      <c r="O107" s="103"/>
      <c r="P107" s="103">
        <f t="shared" si="62"/>
        <v>30</v>
      </c>
      <c r="Q107" s="103"/>
      <c r="R107" s="103"/>
      <c r="S107" s="103"/>
      <c r="T107" s="103"/>
      <c r="U107" s="103"/>
      <c r="V107" s="103"/>
      <c r="W107" s="103">
        <v>4</v>
      </c>
      <c r="X107" s="103"/>
      <c r="Y107" s="104"/>
      <c r="Z107" s="104"/>
      <c r="AA107" s="104"/>
      <c r="AB107" s="60"/>
    </row>
    <row r="108" spans="1:28" ht="13">
      <c r="A108" s="133">
        <f t="shared" ref="A108:A109" si="63">A107+1</f>
        <v>39</v>
      </c>
      <c r="B108" s="112" t="s">
        <v>253</v>
      </c>
      <c r="C108" s="111"/>
      <c r="D108" s="111">
        <v>5</v>
      </c>
      <c r="E108" s="111"/>
      <c r="F108" s="111"/>
      <c r="G108" s="103"/>
      <c r="H108" s="111">
        <v>3</v>
      </c>
      <c r="I108" s="103">
        <f t="shared" si="61"/>
        <v>90</v>
      </c>
      <c r="J108" s="111">
        <v>44</v>
      </c>
      <c r="K108" s="111">
        <v>22</v>
      </c>
      <c r="L108" s="111"/>
      <c r="M108" s="111"/>
      <c r="N108" s="111">
        <v>22</v>
      </c>
      <c r="O108" s="111"/>
      <c r="P108" s="111">
        <f>I108-J108</f>
        <v>46</v>
      </c>
      <c r="Q108" s="111"/>
      <c r="R108" s="111"/>
      <c r="S108" s="111"/>
      <c r="T108" s="111"/>
      <c r="U108" s="111">
        <v>3</v>
      </c>
      <c r="V108" s="111"/>
      <c r="W108" s="111"/>
      <c r="X108" s="111"/>
      <c r="Y108" s="104"/>
      <c r="Z108" s="104"/>
      <c r="AA108" s="104"/>
      <c r="AB108" s="60"/>
    </row>
    <row r="109" spans="1:28" ht="13">
      <c r="A109" s="133">
        <f t="shared" si="63"/>
        <v>40</v>
      </c>
      <c r="B109" s="112" t="s">
        <v>185</v>
      </c>
      <c r="C109" s="103">
        <v>8</v>
      </c>
      <c r="D109" s="103"/>
      <c r="E109" s="110"/>
      <c r="F109" s="110"/>
      <c r="G109" s="110"/>
      <c r="H109" s="103">
        <v>3</v>
      </c>
      <c r="I109" s="103">
        <f t="shared" ref="I109" si="64">H109*30</f>
        <v>90</v>
      </c>
      <c r="J109" s="103">
        <v>30</v>
      </c>
      <c r="K109" s="103">
        <v>10</v>
      </c>
      <c r="L109" s="103">
        <v>20</v>
      </c>
      <c r="M109" s="103"/>
      <c r="N109" s="103"/>
      <c r="O109" s="103"/>
      <c r="P109" s="103">
        <f t="shared" ref="P109" si="65">I109-J109</f>
        <v>60</v>
      </c>
      <c r="Q109" s="103"/>
      <c r="R109" s="103"/>
      <c r="S109" s="103"/>
      <c r="T109" s="103"/>
      <c r="U109" s="103"/>
      <c r="V109" s="103"/>
      <c r="W109" s="103"/>
      <c r="X109" s="103">
        <v>3</v>
      </c>
      <c r="Y109" s="104"/>
      <c r="Z109" s="104"/>
      <c r="AA109" s="104"/>
      <c r="AB109" s="60"/>
    </row>
    <row r="110" spans="1:28" ht="13">
      <c r="A110" s="133">
        <f>A109+1</f>
        <v>41</v>
      </c>
      <c r="B110" s="112" t="s">
        <v>234</v>
      </c>
      <c r="C110" s="103"/>
      <c r="D110" s="103">
        <v>8</v>
      </c>
      <c r="E110" s="110"/>
      <c r="F110" s="110"/>
      <c r="G110" s="110"/>
      <c r="H110" s="103">
        <v>3</v>
      </c>
      <c r="I110" s="103">
        <f>H110*30</f>
        <v>90</v>
      </c>
      <c r="J110" s="103">
        <v>30</v>
      </c>
      <c r="K110" s="103">
        <v>10</v>
      </c>
      <c r="L110" s="103"/>
      <c r="M110" s="103"/>
      <c r="N110" s="103">
        <v>20</v>
      </c>
      <c r="O110" s="103"/>
      <c r="P110" s="103">
        <f>I110-J110</f>
        <v>60</v>
      </c>
      <c r="Q110" s="103"/>
      <c r="R110" s="103"/>
      <c r="S110" s="103"/>
      <c r="T110" s="103"/>
      <c r="U110" s="103"/>
      <c r="V110" s="103"/>
      <c r="W110" s="103"/>
      <c r="X110" s="103">
        <v>3</v>
      </c>
      <c r="Y110" s="104"/>
      <c r="Z110" s="104"/>
      <c r="AA110" s="104"/>
      <c r="AB110" s="60"/>
    </row>
    <row r="111" spans="1:28" ht="13">
      <c r="A111" s="133">
        <f>A110+1</f>
        <v>42</v>
      </c>
      <c r="B111" s="112" t="s">
        <v>202</v>
      </c>
      <c r="C111" s="111"/>
      <c r="D111" s="111">
        <v>5</v>
      </c>
      <c r="E111" s="111"/>
      <c r="F111" s="111"/>
      <c r="G111" s="103"/>
      <c r="H111" s="111">
        <v>3</v>
      </c>
      <c r="I111" s="111">
        <f>H111*30</f>
        <v>90</v>
      </c>
      <c r="J111" s="111">
        <v>44</v>
      </c>
      <c r="K111" s="111">
        <v>22</v>
      </c>
      <c r="L111" s="111">
        <v>12</v>
      </c>
      <c r="M111" s="111"/>
      <c r="N111" s="111">
        <v>10</v>
      </c>
      <c r="O111" s="111"/>
      <c r="P111" s="111">
        <f>I111-J111</f>
        <v>46</v>
      </c>
      <c r="Q111" s="111"/>
      <c r="R111" s="111"/>
      <c r="S111" s="111"/>
      <c r="T111" s="111"/>
      <c r="U111" s="111">
        <v>3</v>
      </c>
      <c r="V111" s="111"/>
      <c r="W111" s="111"/>
      <c r="X111" s="111"/>
      <c r="Y111" s="104"/>
      <c r="Z111" s="104"/>
      <c r="AA111" s="104"/>
      <c r="AB111" s="60"/>
    </row>
    <row r="112" spans="1:28" ht="13">
      <c r="A112" s="105">
        <f t="shared" ref="A112" si="66">A111+1</f>
        <v>43</v>
      </c>
      <c r="B112" s="131" t="s">
        <v>250</v>
      </c>
      <c r="C112" s="103"/>
      <c r="D112" s="103">
        <v>6</v>
      </c>
      <c r="E112" s="103"/>
      <c r="F112" s="103"/>
      <c r="G112" s="103"/>
      <c r="H112" s="103">
        <v>3</v>
      </c>
      <c r="I112" s="103">
        <f t="shared" ref="I112" si="67">H112*30</f>
        <v>90</v>
      </c>
      <c r="J112" s="103">
        <v>44</v>
      </c>
      <c r="K112" s="103">
        <v>16</v>
      </c>
      <c r="L112" s="103"/>
      <c r="M112" s="103"/>
      <c r="N112" s="103">
        <v>28</v>
      </c>
      <c r="O112" s="103"/>
      <c r="P112" s="103">
        <f t="shared" ref="P112" si="68">I112-J112</f>
        <v>46</v>
      </c>
      <c r="Q112" s="103"/>
      <c r="R112" s="103"/>
      <c r="S112" s="103"/>
      <c r="T112" s="103"/>
      <c r="U112" s="103"/>
      <c r="V112" s="103">
        <v>3</v>
      </c>
      <c r="W112" s="103"/>
      <c r="X112" s="103"/>
      <c r="Y112" s="104"/>
      <c r="Z112" s="104"/>
      <c r="AA112" s="104"/>
      <c r="AB112" s="60"/>
    </row>
    <row r="113" spans="1:28" ht="13">
      <c r="A113" s="262" t="s">
        <v>192</v>
      </c>
      <c r="B113" s="263"/>
      <c r="C113" s="100">
        <f>COUNT(C106:C112)</f>
        <v>2</v>
      </c>
      <c r="D113" s="100">
        <f>COUNT(D106:D112)</f>
        <v>5</v>
      </c>
      <c r="E113" s="100"/>
      <c r="F113" s="100"/>
      <c r="G113" s="100"/>
      <c r="H113" s="108">
        <f>SUM(H106:H112)</f>
        <v>21</v>
      </c>
      <c r="I113" s="108">
        <f t="shared" ref="I113:P113" si="69">SUM(I106:I112)</f>
        <v>630</v>
      </c>
      <c r="J113" s="108">
        <f t="shared" si="69"/>
        <v>282</v>
      </c>
      <c r="K113" s="108">
        <f t="shared" si="69"/>
        <v>120</v>
      </c>
      <c r="L113" s="108">
        <f t="shared" si="69"/>
        <v>62</v>
      </c>
      <c r="M113" s="108"/>
      <c r="N113" s="108">
        <f t="shared" si="69"/>
        <v>100</v>
      </c>
      <c r="O113" s="108"/>
      <c r="P113" s="108">
        <f t="shared" si="69"/>
        <v>348</v>
      </c>
      <c r="Q113" s="108"/>
      <c r="R113" s="108"/>
      <c r="S113" s="108"/>
      <c r="T113" s="108"/>
      <c r="U113" s="108">
        <f t="shared" ref="U113:X113" si="70">SUM(U106:U112)</f>
        <v>6</v>
      </c>
      <c r="V113" s="108">
        <f t="shared" si="70"/>
        <v>3</v>
      </c>
      <c r="W113" s="108">
        <f t="shared" si="70"/>
        <v>4</v>
      </c>
      <c r="X113" s="108">
        <f t="shared" si="70"/>
        <v>9</v>
      </c>
      <c r="Y113" s="108">
        <f>SUM(Y106:Y112)</f>
        <v>0</v>
      </c>
      <c r="Z113" s="108">
        <f>SUM(Z106:Z112)</f>
        <v>0</v>
      </c>
      <c r="AA113" s="108">
        <f>SUM(AA106:AA112)</f>
        <v>0</v>
      </c>
      <c r="AB113" s="60"/>
    </row>
    <row r="114" spans="1:28" s="54" customFormat="1" ht="13.5">
      <c r="A114" s="109"/>
      <c r="B114" s="264" t="s">
        <v>122</v>
      </c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6"/>
      <c r="AB114" s="65"/>
    </row>
    <row r="115" spans="1:28" ht="13">
      <c r="A115" s="158" t="s">
        <v>291</v>
      </c>
      <c r="B115" s="112" t="s">
        <v>235</v>
      </c>
      <c r="C115" s="216">
        <v>5</v>
      </c>
      <c r="D115" s="216"/>
      <c r="E115" s="216"/>
      <c r="F115" s="216"/>
      <c r="G115" s="103"/>
      <c r="H115" s="216">
        <v>6</v>
      </c>
      <c r="I115" s="216">
        <f>H115*30</f>
        <v>180</v>
      </c>
      <c r="J115" s="216">
        <v>60</v>
      </c>
      <c r="K115" s="216">
        <v>20</v>
      </c>
      <c r="L115" s="216"/>
      <c r="M115" s="216"/>
      <c r="N115" s="216">
        <v>40</v>
      </c>
      <c r="O115" s="216"/>
      <c r="P115" s="216">
        <f>I115-J115</f>
        <v>120</v>
      </c>
      <c r="Q115" s="216"/>
      <c r="R115" s="216"/>
      <c r="S115" s="216"/>
      <c r="T115" s="216"/>
      <c r="U115" s="216">
        <v>4</v>
      </c>
      <c r="V115" s="216"/>
      <c r="W115" s="216"/>
      <c r="X115" s="216"/>
      <c r="Y115" s="104"/>
      <c r="Z115" s="104"/>
      <c r="AA115" s="104"/>
      <c r="AB115" s="60"/>
    </row>
    <row r="116" spans="1:28" ht="13">
      <c r="A116" s="158" t="s">
        <v>292</v>
      </c>
      <c r="B116" s="112" t="s">
        <v>170</v>
      </c>
      <c r="C116" s="217"/>
      <c r="D116" s="217"/>
      <c r="E116" s="217"/>
      <c r="F116" s="217"/>
      <c r="G116" s="103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104"/>
      <c r="Z116" s="104"/>
      <c r="AA116" s="104"/>
      <c r="AB116" s="60"/>
    </row>
    <row r="117" spans="1:28" ht="13">
      <c r="A117" s="158" t="s">
        <v>293</v>
      </c>
      <c r="B117" s="112" t="s">
        <v>171</v>
      </c>
      <c r="C117" s="218"/>
      <c r="D117" s="216">
        <v>5</v>
      </c>
      <c r="E117" s="216"/>
      <c r="F117" s="216"/>
      <c r="G117" s="103"/>
      <c r="H117" s="216">
        <v>6</v>
      </c>
      <c r="I117" s="216">
        <f>H117*30</f>
        <v>180</v>
      </c>
      <c r="J117" s="216">
        <v>60</v>
      </c>
      <c r="K117" s="216">
        <v>20</v>
      </c>
      <c r="L117" s="216"/>
      <c r="M117" s="216"/>
      <c r="N117" s="216">
        <v>40</v>
      </c>
      <c r="O117" s="216"/>
      <c r="P117" s="216">
        <f>I117-J117</f>
        <v>120</v>
      </c>
      <c r="Q117" s="216"/>
      <c r="R117" s="216"/>
      <c r="S117" s="216"/>
      <c r="T117" s="216"/>
      <c r="U117" s="216">
        <v>4</v>
      </c>
      <c r="V117" s="216"/>
      <c r="W117" s="216"/>
      <c r="X117" s="216"/>
      <c r="Y117" s="104"/>
      <c r="Z117" s="104"/>
      <c r="AA117" s="104"/>
      <c r="AB117" s="60"/>
    </row>
    <row r="118" spans="1:28" ht="13">
      <c r="A118" s="158" t="s">
        <v>294</v>
      </c>
      <c r="B118" s="112" t="s">
        <v>172</v>
      </c>
      <c r="C118" s="219"/>
      <c r="D118" s="217"/>
      <c r="E118" s="217"/>
      <c r="F118" s="217"/>
      <c r="G118" s="103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104"/>
      <c r="Z118" s="104"/>
      <c r="AA118" s="104"/>
      <c r="AB118" s="60"/>
    </row>
    <row r="119" spans="1:28" ht="13">
      <c r="A119" s="158" t="s">
        <v>295</v>
      </c>
      <c r="B119" s="112" t="s">
        <v>176</v>
      </c>
      <c r="C119" s="218"/>
      <c r="D119" s="216">
        <v>5</v>
      </c>
      <c r="E119" s="216"/>
      <c r="F119" s="216"/>
      <c r="G119" s="103"/>
      <c r="H119" s="216">
        <v>3</v>
      </c>
      <c r="I119" s="216">
        <f>H119*30</f>
        <v>90</v>
      </c>
      <c r="J119" s="216">
        <v>30</v>
      </c>
      <c r="K119" s="216">
        <v>10</v>
      </c>
      <c r="L119" s="216"/>
      <c r="M119" s="216"/>
      <c r="N119" s="216">
        <v>20</v>
      </c>
      <c r="O119" s="216"/>
      <c r="P119" s="216">
        <f>I119-J119</f>
        <v>60</v>
      </c>
      <c r="Q119" s="216"/>
      <c r="R119" s="216"/>
      <c r="S119" s="216"/>
      <c r="T119" s="216"/>
      <c r="U119" s="216">
        <v>2</v>
      </c>
      <c r="V119" s="216"/>
      <c r="W119" s="216"/>
      <c r="X119" s="216"/>
      <c r="Y119" s="104"/>
      <c r="Z119" s="104"/>
      <c r="AA119" s="104"/>
      <c r="AB119" s="60"/>
    </row>
    <row r="120" spans="1:28" ht="13">
      <c r="A120" s="158" t="s">
        <v>296</v>
      </c>
      <c r="B120" s="112" t="s">
        <v>177</v>
      </c>
      <c r="C120" s="219"/>
      <c r="D120" s="217"/>
      <c r="E120" s="217"/>
      <c r="F120" s="217"/>
      <c r="G120" s="103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104"/>
      <c r="Z120" s="104"/>
      <c r="AA120" s="104"/>
      <c r="AB120" s="60"/>
    </row>
    <row r="121" spans="1:28" ht="13">
      <c r="A121" s="158" t="s">
        <v>297</v>
      </c>
      <c r="B121" s="112" t="s">
        <v>179</v>
      </c>
      <c r="C121" s="218"/>
      <c r="D121" s="216">
        <v>7</v>
      </c>
      <c r="E121" s="216"/>
      <c r="F121" s="216"/>
      <c r="G121" s="103"/>
      <c r="H121" s="216">
        <v>6</v>
      </c>
      <c r="I121" s="216">
        <f>H121*30</f>
        <v>180</v>
      </c>
      <c r="J121" s="216">
        <v>44</v>
      </c>
      <c r="K121" s="216">
        <v>12</v>
      </c>
      <c r="L121" s="216"/>
      <c r="M121" s="216"/>
      <c r="N121" s="216">
        <v>32</v>
      </c>
      <c r="O121" s="216"/>
      <c r="P121" s="216">
        <f>I121-J121</f>
        <v>136</v>
      </c>
      <c r="Q121" s="216"/>
      <c r="R121" s="216"/>
      <c r="S121" s="216"/>
      <c r="T121" s="216"/>
      <c r="U121" s="216"/>
      <c r="V121" s="216"/>
      <c r="W121" s="216">
        <v>3</v>
      </c>
      <c r="X121" s="216"/>
      <c r="Y121" s="104"/>
      <c r="Z121" s="104"/>
      <c r="AA121" s="104"/>
      <c r="AB121" s="60"/>
    </row>
    <row r="122" spans="1:28" ht="13">
      <c r="A122" s="158" t="s">
        <v>298</v>
      </c>
      <c r="B122" s="112" t="s">
        <v>180</v>
      </c>
      <c r="C122" s="219"/>
      <c r="D122" s="217"/>
      <c r="E122" s="217"/>
      <c r="F122" s="217"/>
      <c r="G122" s="103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104"/>
      <c r="Z122" s="104"/>
      <c r="AA122" s="104"/>
      <c r="AB122" s="60"/>
    </row>
    <row r="123" spans="1:28" ht="13">
      <c r="A123" s="158" t="s">
        <v>299</v>
      </c>
      <c r="B123" s="112" t="s">
        <v>181</v>
      </c>
      <c r="C123" s="218"/>
      <c r="D123" s="216">
        <v>8</v>
      </c>
      <c r="E123" s="216"/>
      <c r="F123" s="216"/>
      <c r="G123" s="103"/>
      <c r="H123" s="216">
        <v>3</v>
      </c>
      <c r="I123" s="216">
        <f>H123*30</f>
        <v>90</v>
      </c>
      <c r="J123" s="216">
        <v>30</v>
      </c>
      <c r="K123" s="216">
        <v>10</v>
      </c>
      <c r="L123" s="216"/>
      <c r="M123" s="216"/>
      <c r="N123" s="216">
        <v>20</v>
      </c>
      <c r="O123" s="216"/>
      <c r="P123" s="216">
        <f>I123-J123</f>
        <v>60</v>
      </c>
      <c r="Q123" s="216"/>
      <c r="R123" s="216"/>
      <c r="S123" s="216"/>
      <c r="T123" s="216"/>
      <c r="U123" s="216"/>
      <c r="V123" s="216"/>
      <c r="W123" s="216"/>
      <c r="X123" s="216">
        <v>3</v>
      </c>
      <c r="Y123" s="104"/>
      <c r="Z123" s="104"/>
      <c r="AA123" s="104"/>
      <c r="AB123" s="60"/>
    </row>
    <row r="124" spans="1:28" ht="13">
      <c r="A124" s="158" t="s">
        <v>300</v>
      </c>
      <c r="B124" s="112" t="s">
        <v>182</v>
      </c>
      <c r="C124" s="219"/>
      <c r="D124" s="217"/>
      <c r="E124" s="217"/>
      <c r="F124" s="217"/>
      <c r="G124" s="103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104"/>
      <c r="Z124" s="104"/>
      <c r="AA124" s="104"/>
      <c r="AB124" s="60"/>
    </row>
    <row r="125" spans="1:28" ht="15" customHeight="1">
      <c r="A125" s="158" t="s">
        <v>301</v>
      </c>
      <c r="B125" s="112" t="s">
        <v>315</v>
      </c>
      <c r="C125" s="216">
        <v>7</v>
      </c>
      <c r="D125" s="216"/>
      <c r="E125" s="216"/>
      <c r="F125" s="216"/>
      <c r="G125" s="99"/>
      <c r="H125" s="216">
        <v>6</v>
      </c>
      <c r="I125" s="216">
        <f>H125*30</f>
        <v>180</v>
      </c>
      <c r="J125" s="216">
        <v>60</v>
      </c>
      <c r="K125" s="216">
        <v>20</v>
      </c>
      <c r="L125" s="216"/>
      <c r="M125" s="216"/>
      <c r="N125" s="216">
        <v>40</v>
      </c>
      <c r="O125" s="216"/>
      <c r="P125" s="216">
        <f>I125-J125</f>
        <v>120</v>
      </c>
      <c r="Q125" s="216"/>
      <c r="R125" s="216"/>
      <c r="S125" s="216"/>
      <c r="T125" s="216"/>
      <c r="U125" s="216"/>
      <c r="V125" s="216"/>
      <c r="W125" s="216">
        <v>4</v>
      </c>
      <c r="X125" s="216"/>
      <c r="Y125" s="104"/>
      <c r="Z125" s="104"/>
      <c r="AA125" s="104"/>
      <c r="AB125" s="60"/>
    </row>
    <row r="126" spans="1:28" ht="14.25" customHeight="1">
      <c r="A126" s="158" t="s">
        <v>302</v>
      </c>
      <c r="B126" s="112" t="s">
        <v>316</v>
      </c>
      <c r="C126" s="217"/>
      <c r="D126" s="217"/>
      <c r="E126" s="217"/>
      <c r="F126" s="217"/>
      <c r="G126" s="103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104"/>
      <c r="Z126" s="104"/>
      <c r="AA126" s="104"/>
      <c r="AB126" s="60"/>
    </row>
    <row r="127" spans="1:28" ht="13">
      <c r="A127" s="158" t="s">
        <v>303</v>
      </c>
      <c r="B127" s="112" t="s">
        <v>230</v>
      </c>
      <c r="C127" s="216"/>
      <c r="D127" s="216">
        <v>7</v>
      </c>
      <c r="E127" s="216"/>
      <c r="F127" s="216"/>
      <c r="G127" s="103"/>
      <c r="H127" s="216">
        <v>6</v>
      </c>
      <c r="I127" s="216">
        <f>H127*30</f>
        <v>180</v>
      </c>
      <c r="J127" s="216">
        <v>60</v>
      </c>
      <c r="K127" s="216">
        <v>20</v>
      </c>
      <c r="L127" s="216"/>
      <c r="M127" s="216"/>
      <c r="N127" s="216">
        <v>40</v>
      </c>
      <c r="O127" s="216"/>
      <c r="P127" s="216">
        <f>I127-J127</f>
        <v>120</v>
      </c>
      <c r="Q127" s="216"/>
      <c r="R127" s="216"/>
      <c r="S127" s="216"/>
      <c r="T127" s="216"/>
      <c r="U127" s="216"/>
      <c r="V127" s="216"/>
      <c r="W127" s="216">
        <v>4</v>
      </c>
      <c r="X127" s="216"/>
      <c r="Y127" s="104"/>
      <c r="Z127" s="104"/>
      <c r="AA127" s="104"/>
      <c r="AB127" s="60"/>
    </row>
    <row r="128" spans="1:28" ht="13">
      <c r="A128" s="158" t="s">
        <v>304</v>
      </c>
      <c r="B128" s="112" t="s">
        <v>229</v>
      </c>
      <c r="C128" s="217"/>
      <c r="D128" s="217"/>
      <c r="E128" s="217"/>
      <c r="F128" s="217"/>
      <c r="G128" s="103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104"/>
      <c r="Z128" s="104"/>
      <c r="AA128" s="104"/>
      <c r="AB128" s="60"/>
    </row>
    <row r="129" spans="1:28" ht="13">
      <c r="A129" s="158" t="s">
        <v>305</v>
      </c>
      <c r="B129" s="112" t="s">
        <v>256</v>
      </c>
      <c r="C129" s="216"/>
      <c r="D129" s="216">
        <v>2</v>
      </c>
      <c r="E129" s="216"/>
      <c r="F129" s="216"/>
      <c r="G129" s="103"/>
      <c r="H129" s="216">
        <v>6</v>
      </c>
      <c r="I129" s="216">
        <f>H129*30</f>
        <v>180</v>
      </c>
      <c r="J129" s="216">
        <v>60</v>
      </c>
      <c r="K129" s="216">
        <v>20</v>
      </c>
      <c r="L129" s="216"/>
      <c r="M129" s="216"/>
      <c r="N129" s="216">
        <v>40</v>
      </c>
      <c r="O129" s="216"/>
      <c r="P129" s="216">
        <f>I129-J129</f>
        <v>120</v>
      </c>
      <c r="Q129" s="216"/>
      <c r="R129" s="216">
        <v>4</v>
      </c>
      <c r="S129" s="216"/>
      <c r="T129" s="216"/>
      <c r="U129" s="216"/>
      <c r="V129" s="216"/>
      <c r="W129" s="216"/>
      <c r="X129" s="216"/>
      <c r="Y129" s="104"/>
      <c r="Z129" s="104"/>
      <c r="AA129" s="104"/>
      <c r="AB129" s="60"/>
    </row>
    <row r="130" spans="1:28" ht="13">
      <c r="A130" s="158" t="s">
        <v>306</v>
      </c>
      <c r="B130" s="112" t="s">
        <v>227</v>
      </c>
      <c r="C130" s="217"/>
      <c r="D130" s="217"/>
      <c r="E130" s="217"/>
      <c r="F130" s="217"/>
      <c r="G130" s="103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104"/>
      <c r="Z130" s="104"/>
      <c r="AA130" s="104"/>
      <c r="AB130" s="60"/>
    </row>
    <row r="131" spans="1:28" ht="26">
      <c r="A131" s="158" t="s">
        <v>307</v>
      </c>
      <c r="B131" s="70" t="s">
        <v>183</v>
      </c>
      <c r="C131" s="214">
        <v>7</v>
      </c>
      <c r="D131" s="214"/>
      <c r="E131" s="214"/>
      <c r="F131" s="214"/>
      <c r="G131" s="69"/>
      <c r="H131" s="214">
        <v>3</v>
      </c>
      <c r="I131" s="214">
        <f>H131*30</f>
        <v>90</v>
      </c>
      <c r="J131" s="214">
        <v>44</v>
      </c>
      <c r="K131" s="214">
        <v>12</v>
      </c>
      <c r="L131" s="214"/>
      <c r="M131" s="214"/>
      <c r="N131" s="214">
        <v>32</v>
      </c>
      <c r="O131" s="214"/>
      <c r="P131" s="214">
        <f>I131-J131</f>
        <v>46</v>
      </c>
      <c r="Q131" s="214"/>
      <c r="R131" s="214"/>
      <c r="S131" s="214"/>
      <c r="T131" s="214"/>
      <c r="U131" s="214"/>
      <c r="V131" s="214"/>
      <c r="W131" s="214">
        <v>3</v>
      </c>
      <c r="X131" s="214"/>
      <c r="Y131" s="104"/>
      <c r="Z131" s="104"/>
      <c r="AA131" s="104"/>
      <c r="AB131" s="60"/>
    </row>
    <row r="132" spans="1:28" ht="26">
      <c r="A132" s="158" t="s">
        <v>308</v>
      </c>
      <c r="B132" s="70" t="s">
        <v>184</v>
      </c>
      <c r="C132" s="215"/>
      <c r="D132" s="215"/>
      <c r="E132" s="215"/>
      <c r="F132" s="215"/>
      <c r="G132" s="69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104"/>
      <c r="Z132" s="104"/>
      <c r="AA132" s="104"/>
      <c r="AB132" s="60"/>
    </row>
    <row r="133" spans="1:28" ht="13">
      <c r="A133" s="158" t="s">
        <v>309</v>
      </c>
      <c r="B133" s="112" t="s">
        <v>225</v>
      </c>
      <c r="C133" s="216"/>
      <c r="D133" s="216">
        <v>6</v>
      </c>
      <c r="E133" s="216"/>
      <c r="F133" s="216"/>
      <c r="G133" s="99"/>
      <c r="H133" s="216">
        <v>3</v>
      </c>
      <c r="I133" s="216">
        <f t="shared" ref="I133" si="71">H133*30</f>
        <v>90</v>
      </c>
      <c r="J133" s="216">
        <v>30</v>
      </c>
      <c r="K133" s="216">
        <v>10</v>
      </c>
      <c r="L133" s="216"/>
      <c r="M133" s="216"/>
      <c r="N133" s="216">
        <v>20</v>
      </c>
      <c r="O133" s="216"/>
      <c r="P133" s="216">
        <f t="shared" ref="P133" si="72">I133-J133</f>
        <v>60</v>
      </c>
      <c r="Q133" s="216"/>
      <c r="R133" s="216"/>
      <c r="S133" s="216"/>
      <c r="T133" s="216"/>
      <c r="U133" s="216"/>
      <c r="V133" s="216">
        <v>2</v>
      </c>
      <c r="W133" s="216"/>
      <c r="X133" s="216"/>
      <c r="Y133" s="104"/>
      <c r="Z133" s="104"/>
      <c r="AA133" s="104"/>
      <c r="AB133" s="60"/>
    </row>
    <row r="134" spans="1:28" ht="13">
      <c r="A134" s="158" t="s">
        <v>310</v>
      </c>
      <c r="B134" s="112" t="s">
        <v>226</v>
      </c>
      <c r="C134" s="217"/>
      <c r="D134" s="217"/>
      <c r="E134" s="217"/>
      <c r="F134" s="217"/>
      <c r="G134" s="103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104"/>
      <c r="Z134" s="104"/>
      <c r="AA134" s="104"/>
      <c r="AB134" s="60"/>
    </row>
    <row r="135" spans="1:28" ht="13">
      <c r="A135" s="158" t="s">
        <v>313</v>
      </c>
      <c r="B135" s="112" t="s">
        <v>186</v>
      </c>
      <c r="C135" s="216">
        <v>8</v>
      </c>
      <c r="D135" s="216"/>
      <c r="E135" s="216"/>
      <c r="F135" s="216"/>
      <c r="G135" s="103"/>
      <c r="H135" s="216">
        <v>3</v>
      </c>
      <c r="I135" s="216">
        <f>H135*30</f>
        <v>90</v>
      </c>
      <c r="J135" s="216">
        <v>30</v>
      </c>
      <c r="K135" s="216">
        <v>10</v>
      </c>
      <c r="L135" s="216"/>
      <c r="M135" s="216"/>
      <c r="N135" s="216">
        <v>20</v>
      </c>
      <c r="O135" s="216"/>
      <c r="P135" s="216">
        <f>I135-J135</f>
        <v>60</v>
      </c>
      <c r="Q135" s="216"/>
      <c r="R135" s="216"/>
      <c r="S135" s="216"/>
      <c r="T135" s="216"/>
      <c r="U135" s="216"/>
      <c r="V135" s="216"/>
      <c r="W135" s="216"/>
      <c r="X135" s="216">
        <v>3</v>
      </c>
      <c r="Y135" s="104"/>
      <c r="Z135" s="104"/>
      <c r="AA135" s="104"/>
      <c r="AB135" s="60"/>
    </row>
    <row r="136" spans="1:28" ht="27" customHeight="1">
      <c r="A136" s="158" t="s">
        <v>314</v>
      </c>
      <c r="B136" s="112" t="s">
        <v>199</v>
      </c>
      <c r="C136" s="217"/>
      <c r="D136" s="217"/>
      <c r="E136" s="217"/>
      <c r="F136" s="217"/>
      <c r="G136" s="103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104"/>
      <c r="Z136" s="104"/>
      <c r="AA136" s="104"/>
      <c r="AB136" s="60"/>
    </row>
    <row r="137" spans="1:28" s="50" customFormat="1" ht="13">
      <c r="A137" s="262" t="s">
        <v>123</v>
      </c>
      <c r="B137" s="263"/>
      <c r="C137" s="100">
        <f>COUNT(C115:C136)</f>
        <v>4</v>
      </c>
      <c r="D137" s="100">
        <f>COUNT(D115:D136)</f>
        <v>7</v>
      </c>
      <c r="E137" s="100"/>
      <c r="F137" s="100"/>
      <c r="G137" s="100"/>
      <c r="H137" s="100">
        <f>SUM(H115:H136)</f>
        <v>51</v>
      </c>
      <c r="I137" s="100">
        <f>SUM(I115:I136)</f>
        <v>1530</v>
      </c>
      <c r="J137" s="100">
        <f>SUM(J115:J136)</f>
        <v>508</v>
      </c>
      <c r="K137" s="100">
        <f>SUM(K115:K136)</f>
        <v>164</v>
      </c>
      <c r="L137" s="100"/>
      <c r="M137" s="100"/>
      <c r="N137" s="100">
        <f>SUM(N115:N136)</f>
        <v>344</v>
      </c>
      <c r="O137" s="100"/>
      <c r="P137" s="100">
        <f>SUM(P115:P136)</f>
        <v>1022</v>
      </c>
      <c r="Q137" s="100"/>
      <c r="R137" s="100">
        <f>SUM(R115:R136)</f>
        <v>4</v>
      </c>
      <c r="S137" s="100"/>
      <c r="T137" s="100"/>
      <c r="U137" s="100">
        <f>SUM(U115:U136)</f>
        <v>10</v>
      </c>
      <c r="V137" s="100">
        <f>SUM(V115:V136)</f>
        <v>2</v>
      </c>
      <c r="W137" s="100">
        <f>SUM(W115:W136)</f>
        <v>14</v>
      </c>
      <c r="X137" s="100">
        <f>SUM(X115:X136)</f>
        <v>6</v>
      </c>
      <c r="Y137" s="100"/>
      <c r="Z137" s="100"/>
      <c r="AA137" s="100"/>
      <c r="AB137" s="62"/>
    </row>
    <row r="138" spans="1:28" s="50" customFormat="1" ht="13">
      <c r="A138" s="262" t="s">
        <v>124</v>
      </c>
      <c r="B138" s="263"/>
      <c r="C138" s="100">
        <f>C113+C137</f>
        <v>6</v>
      </c>
      <c r="D138" s="100">
        <f>D113+D137</f>
        <v>12</v>
      </c>
      <c r="E138" s="100"/>
      <c r="F138" s="100"/>
      <c r="G138" s="100">
        <f t="shared" ref="G138:L138" si="73">G113+G137</f>
        <v>0</v>
      </c>
      <c r="H138" s="100">
        <f t="shared" si="73"/>
        <v>72</v>
      </c>
      <c r="I138" s="100">
        <f t="shared" si="73"/>
        <v>2160</v>
      </c>
      <c r="J138" s="100">
        <f t="shared" si="73"/>
        <v>790</v>
      </c>
      <c r="K138" s="100">
        <f t="shared" si="73"/>
        <v>284</v>
      </c>
      <c r="L138" s="100">
        <f t="shared" si="73"/>
        <v>62</v>
      </c>
      <c r="M138" s="100"/>
      <c r="N138" s="100">
        <f>N113+N137</f>
        <v>444</v>
      </c>
      <c r="O138" s="100"/>
      <c r="P138" s="100">
        <f>P113+P137</f>
        <v>1370</v>
      </c>
      <c r="Q138" s="100"/>
      <c r="R138" s="100">
        <f>R113+R137</f>
        <v>4</v>
      </c>
      <c r="S138" s="100"/>
      <c r="T138" s="100"/>
      <c r="U138" s="100">
        <f>U113+U137</f>
        <v>16</v>
      </c>
      <c r="V138" s="100">
        <f>V113+V137</f>
        <v>5</v>
      </c>
      <c r="W138" s="100">
        <f>W113+W137</f>
        <v>18</v>
      </c>
      <c r="X138" s="100">
        <f>X113+X137</f>
        <v>15</v>
      </c>
      <c r="Y138" s="100"/>
      <c r="Z138" s="100"/>
      <c r="AA138" s="100"/>
      <c r="AB138" s="62"/>
    </row>
    <row r="139" spans="1:28" s="50" customFormat="1" ht="13.5" customHeight="1">
      <c r="A139" s="278" t="s">
        <v>195</v>
      </c>
      <c r="B139" s="279"/>
      <c r="C139" s="108">
        <f>C103+C138</f>
        <v>22</v>
      </c>
      <c r="D139" s="108">
        <f>D103+D138</f>
        <v>20</v>
      </c>
      <c r="E139" s="108"/>
      <c r="F139" s="108">
        <f t="shared" ref="F139:N139" si="74">F103+F138</f>
        <v>3</v>
      </c>
      <c r="G139" s="108">
        <f t="shared" si="74"/>
        <v>0</v>
      </c>
      <c r="H139" s="108">
        <f t="shared" si="74"/>
        <v>210</v>
      </c>
      <c r="I139" s="108">
        <f t="shared" si="74"/>
        <v>6300</v>
      </c>
      <c r="J139" s="108">
        <f t="shared" si="74"/>
        <v>1972</v>
      </c>
      <c r="K139" s="108">
        <f t="shared" si="74"/>
        <v>744</v>
      </c>
      <c r="L139" s="108">
        <f t="shared" si="74"/>
        <v>416</v>
      </c>
      <c r="M139" s="108">
        <f t="shared" si="74"/>
        <v>30</v>
      </c>
      <c r="N139" s="108">
        <f t="shared" si="74"/>
        <v>782</v>
      </c>
      <c r="O139" s="108"/>
      <c r="P139" s="108">
        <f t="shared" ref="P139:X139" si="75">P103+P138</f>
        <v>4328</v>
      </c>
      <c r="Q139" s="108">
        <f t="shared" si="75"/>
        <v>18</v>
      </c>
      <c r="R139" s="108">
        <f t="shared" si="75"/>
        <v>14</v>
      </c>
      <c r="S139" s="108">
        <f t="shared" si="75"/>
        <v>16</v>
      </c>
      <c r="T139" s="108">
        <f t="shared" si="75"/>
        <v>18</v>
      </c>
      <c r="U139" s="108">
        <f t="shared" si="75"/>
        <v>20</v>
      </c>
      <c r="V139" s="108">
        <f t="shared" si="75"/>
        <v>18</v>
      </c>
      <c r="W139" s="108">
        <f t="shared" si="75"/>
        <v>18</v>
      </c>
      <c r="X139" s="108">
        <f t="shared" si="75"/>
        <v>15</v>
      </c>
      <c r="Y139" s="100"/>
      <c r="Z139" s="100"/>
      <c r="AA139" s="100"/>
      <c r="AB139" s="62"/>
    </row>
    <row r="140" spans="1:28" s="50" customFormat="1" ht="18.75" customHeight="1">
      <c r="A140" s="275" t="s">
        <v>125</v>
      </c>
      <c r="B140" s="276"/>
      <c r="C140" s="276"/>
      <c r="D140" s="276"/>
      <c r="E140" s="276"/>
      <c r="F140" s="277"/>
      <c r="G140" s="100"/>
      <c r="H140" s="108">
        <f t="shared" ref="H140:N140" si="76">H69+H139</f>
        <v>240</v>
      </c>
      <c r="I140" s="108">
        <f t="shared" si="76"/>
        <v>7200</v>
      </c>
      <c r="J140" s="108">
        <f t="shared" si="76"/>
        <v>2272</v>
      </c>
      <c r="K140" s="108">
        <f t="shared" si="76"/>
        <v>810</v>
      </c>
      <c r="L140" s="108">
        <f t="shared" si="76"/>
        <v>522</v>
      </c>
      <c r="M140" s="108">
        <f t="shared" si="76"/>
        <v>158</v>
      </c>
      <c r="N140" s="108">
        <f t="shared" si="76"/>
        <v>782</v>
      </c>
      <c r="O140" s="108"/>
      <c r="P140" s="108">
        <f>P69+P139</f>
        <v>4928</v>
      </c>
      <c r="Q140" s="108"/>
      <c r="R140" s="108"/>
      <c r="S140" s="108"/>
      <c r="T140" s="108"/>
      <c r="U140" s="108"/>
      <c r="V140" s="108"/>
      <c r="W140" s="108"/>
      <c r="X140" s="108"/>
      <c r="Y140" s="100"/>
      <c r="Z140" s="100"/>
      <c r="AA140" s="100"/>
      <c r="AB140" s="62"/>
    </row>
    <row r="141" spans="1:28" s="50" customFormat="1" ht="13">
      <c r="A141" s="272" t="s">
        <v>126</v>
      </c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4"/>
      <c r="P141" s="100"/>
      <c r="Q141" s="100">
        <f t="shared" ref="Q141:X141" si="77">Q69+Q139</f>
        <v>20</v>
      </c>
      <c r="R141" s="100">
        <f t="shared" si="77"/>
        <v>20</v>
      </c>
      <c r="S141" s="100">
        <f t="shared" si="77"/>
        <v>20</v>
      </c>
      <c r="T141" s="100">
        <f t="shared" si="77"/>
        <v>20</v>
      </c>
      <c r="U141" s="100">
        <f t="shared" si="77"/>
        <v>20</v>
      </c>
      <c r="V141" s="100">
        <f t="shared" si="77"/>
        <v>20</v>
      </c>
      <c r="W141" s="100">
        <f t="shared" si="77"/>
        <v>20</v>
      </c>
      <c r="X141" s="100">
        <f t="shared" si="77"/>
        <v>18</v>
      </c>
      <c r="Y141" s="100"/>
      <c r="Z141" s="100"/>
      <c r="AA141" s="100"/>
      <c r="AB141" s="62"/>
    </row>
    <row r="142" spans="1:28" s="50" customFormat="1" ht="13">
      <c r="A142" s="272" t="s">
        <v>127</v>
      </c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4"/>
      <c r="P142" s="100"/>
      <c r="Q142" s="100">
        <v>3</v>
      </c>
      <c r="R142" s="100">
        <v>3</v>
      </c>
      <c r="S142" s="100">
        <v>3</v>
      </c>
      <c r="T142" s="100">
        <v>3</v>
      </c>
      <c r="U142" s="100">
        <v>3</v>
      </c>
      <c r="V142" s="100">
        <v>3</v>
      </c>
      <c r="W142" s="100">
        <v>3</v>
      </c>
      <c r="X142" s="100">
        <v>2</v>
      </c>
      <c r="Y142" s="100"/>
      <c r="Z142" s="100"/>
      <c r="AA142" s="100"/>
      <c r="AB142" s="62"/>
    </row>
    <row r="143" spans="1:28" s="50" customFormat="1" ht="13">
      <c r="A143" s="272" t="s">
        <v>128</v>
      </c>
      <c r="B143" s="273"/>
      <c r="C143" s="273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4"/>
      <c r="P143" s="100"/>
      <c r="Q143" s="100">
        <v>3</v>
      </c>
      <c r="R143" s="100">
        <v>4</v>
      </c>
      <c r="S143" s="100">
        <v>4</v>
      </c>
      <c r="T143" s="100">
        <v>4</v>
      </c>
      <c r="U143" s="100">
        <v>3</v>
      </c>
      <c r="V143" s="100">
        <v>5</v>
      </c>
      <c r="W143" s="100">
        <v>3</v>
      </c>
      <c r="X143" s="100">
        <v>5</v>
      </c>
      <c r="Y143" s="100"/>
      <c r="Z143" s="100"/>
      <c r="AA143" s="100"/>
      <c r="AB143" s="62"/>
    </row>
    <row r="144" spans="1:28" s="50" customFormat="1" ht="13">
      <c r="A144" s="272" t="s">
        <v>129</v>
      </c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4"/>
      <c r="P144" s="100"/>
      <c r="Q144" s="100"/>
      <c r="R144" s="100"/>
      <c r="S144" s="100"/>
      <c r="T144" s="100">
        <v>1</v>
      </c>
      <c r="U144" s="100"/>
      <c r="V144" s="100"/>
      <c r="W144" s="100"/>
      <c r="X144" s="100"/>
      <c r="Y144" s="100"/>
      <c r="Z144" s="100"/>
      <c r="AA144" s="100"/>
      <c r="AB144" s="62"/>
    </row>
    <row r="145" spans="1:27" s="50" customFormat="1" ht="13.5" thickBot="1">
      <c r="A145" s="269" t="s">
        <v>130</v>
      </c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1"/>
      <c r="P145" s="113"/>
      <c r="Q145" s="113"/>
      <c r="R145" s="113"/>
      <c r="S145" s="113"/>
      <c r="T145" s="113"/>
      <c r="U145" s="113">
        <v>1</v>
      </c>
      <c r="V145" s="113"/>
      <c r="W145" s="113"/>
      <c r="X145" s="113"/>
      <c r="Y145" s="113"/>
      <c r="Z145" s="113"/>
      <c r="AA145" s="113"/>
    </row>
    <row r="146" spans="1:27" s="50" customFormat="1">
      <c r="A146" s="268"/>
      <c r="B146" s="268"/>
      <c r="C146" s="268"/>
      <c r="D146" s="268"/>
      <c r="E146" s="268"/>
      <c r="F146" s="268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 s="52" customFormat="1" ht="14">
      <c r="A147" s="267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  <c r="AA147" s="267"/>
    </row>
    <row r="148" spans="1:27">
      <c r="B148" s="10" t="s">
        <v>284</v>
      </c>
    </row>
    <row r="149" spans="1:27">
      <c r="B149" s="10"/>
    </row>
    <row r="150" spans="1:27">
      <c r="B150" s="10"/>
    </row>
    <row r="151" spans="1:27">
      <c r="B151" s="10"/>
    </row>
    <row r="152" spans="1:27">
      <c r="B152" s="10"/>
    </row>
    <row r="153" spans="1:27">
      <c r="B153" s="10"/>
    </row>
    <row r="154" spans="1:27">
      <c r="B154" s="10"/>
    </row>
    <row r="155" spans="1:27">
      <c r="B155" s="10"/>
    </row>
    <row r="156" spans="1:27">
      <c r="B156" s="10"/>
    </row>
    <row r="157" spans="1:27">
      <c r="B157" s="10"/>
    </row>
    <row r="158" spans="1:27">
      <c r="B158" s="10"/>
    </row>
    <row r="159" spans="1:27">
      <c r="B159" s="10"/>
    </row>
    <row r="160" spans="1:27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408" ht="28.5" customHeight="1"/>
  </sheetData>
  <mergeCells count="333">
    <mergeCell ref="A102:B102"/>
    <mergeCell ref="A103:B103"/>
    <mergeCell ref="B104:AA104"/>
    <mergeCell ref="S115:S116"/>
    <mergeCell ref="C133:C134"/>
    <mergeCell ref="D133:D134"/>
    <mergeCell ref="E133:E134"/>
    <mergeCell ref="F133:F134"/>
    <mergeCell ref="X115:X116"/>
    <mergeCell ref="C115:C116"/>
    <mergeCell ref="D115:D116"/>
    <mergeCell ref="E115:E116"/>
    <mergeCell ref="F115:F116"/>
    <mergeCell ref="F119:F120"/>
    <mergeCell ref="H119:H120"/>
    <mergeCell ref="T115:T116"/>
    <mergeCell ref="U115:U116"/>
    <mergeCell ref="H115:H116"/>
    <mergeCell ref="I115:I116"/>
    <mergeCell ref="J115:J116"/>
    <mergeCell ref="K115:K116"/>
    <mergeCell ref="L115:L116"/>
    <mergeCell ref="M115:M116"/>
    <mergeCell ref="N115:N116"/>
    <mergeCell ref="B71:X71"/>
    <mergeCell ref="A113:B113"/>
    <mergeCell ref="B105:AA105"/>
    <mergeCell ref="B114:AA114"/>
    <mergeCell ref="A147:AA147"/>
    <mergeCell ref="A146:F146"/>
    <mergeCell ref="A145:O145"/>
    <mergeCell ref="A144:O144"/>
    <mergeCell ref="A143:O143"/>
    <mergeCell ref="S135:S136"/>
    <mergeCell ref="U135:U136"/>
    <mergeCell ref="T135:T136"/>
    <mergeCell ref="V135:V136"/>
    <mergeCell ref="W135:W136"/>
    <mergeCell ref="X135:X136"/>
    <mergeCell ref="A137:B137"/>
    <mergeCell ref="R135:R136"/>
    <mergeCell ref="A142:O142"/>
    <mergeCell ref="A141:O141"/>
    <mergeCell ref="A140:F140"/>
    <mergeCell ref="A139:B139"/>
    <mergeCell ref="A138:B138"/>
    <mergeCell ref="B72:AA72"/>
    <mergeCell ref="B95:AA95"/>
    <mergeCell ref="A42:A48"/>
    <mergeCell ref="B42:B48"/>
    <mergeCell ref="K44:O45"/>
    <mergeCell ref="D43:D48"/>
    <mergeCell ref="J43:O43"/>
    <mergeCell ref="H42:H48"/>
    <mergeCell ref="E43:F43"/>
    <mergeCell ref="I43:I48"/>
    <mergeCell ref="J44:J48"/>
    <mergeCell ref="G44:G47"/>
    <mergeCell ref="I42:P42"/>
    <mergeCell ref="C43:C48"/>
    <mergeCell ref="C42:F42"/>
    <mergeCell ref="E44:E48"/>
    <mergeCell ref="W43:X43"/>
    <mergeCell ref="Y43:Z43"/>
    <mergeCell ref="K46:K48"/>
    <mergeCell ref="L46:L48"/>
    <mergeCell ref="M46:M48"/>
    <mergeCell ref="N46:N48"/>
    <mergeCell ref="Q42:AA42"/>
    <mergeCell ref="Q43:R43"/>
    <mergeCell ref="S43:T43"/>
    <mergeCell ref="U43:V43"/>
    <mergeCell ref="P43:P48"/>
    <mergeCell ref="A70:AA70"/>
    <mergeCell ref="O46:O48"/>
    <mergeCell ref="Q44:AA45"/>
    <mergeCell ref="F44:F48"/>
    <mergeCell ref="Q47:AA47"/>
    <mergeCell ref="A49:AA49"/>
    <mergeCell ref="B50:AA50"/>
    <mergeCell ref="A56:B56"/>
    <mergeCell ref="B57:AA57"/>
    <mergeCell ref="B58:AA58"/>
    <mergeCell ref="A61:B61"/>
    <mergeCell ref="B62:AA62"/>
    <mergeCell ref="A67:B67"/>
    <mergeCell ref="A68:B68"/>
    <mergeCell ref="A69:B69"/>
    <mergeCell ref="I63:I64"/>
    <mergeCell ref="J63:J64"/>
    <mergeCell ref="K63:K64"/>
    <mergeCell ref="M63:M64"/>
    <mergeCell ref="L63:L64"/>
    <mergeCell ref="C63:C64"/>
    <mergeCell ref="D63:D64"/>
    <mergeCell ref="E63:E64"/>
    <mergeCell ref="F63:F64"/>
    <mergeCell ref="V65:V66"/>
    <mergeCell ref="W65:W66"/>
    <mergeCell ref="N63:N64"/>
    <mergeCell ref="O63:O64"/>
    <mergeCell ref="P63:P64"/>
    <mergeCell ref="Q63:Q64"/>
    <mergeCell ref="Q65:Q66"/>
    <mergeCell ref="R63:R64"/>
    <mergeCell ref="R65:R66"/>
    <mergeCell ref="O115:O116"/>
    <mergeCell ref="P115:P116"/>
    <mergeCell ref="V115:V116"/>
    <mergeCell ref="W115:W116"/>
    <mergeCell ref="N119:N120"/>
    <mergeCell ref="O119:O120"/>
    <mergeCell ref="P119:P120"/>
    <mergeCell ref="Q119:Q120"/>
    <mergeCell ref="R119:R120"/>
    <mergeCell ref="T119:T120"/>
    <mergeCell ref="U119:U120"/>
    <mergeCell ref="V119:V120"/>
    <mergeCell ref="W119:W120"/>
    <mergeCell ref="W117:W118"/>
    <mergeCell ref="I119:I120"/>
    <mergeCell ref="J119:J120"/>
    <mergeCell ref="K119:K120"/>
    <mergeCell ref="L119:L120"/>
    <mergeCell ref="M119:M120"/>
    <mergeCell ref="Q115:Q116"/>
    <mergeCell ref="R115:R116"/>
    <mergeCell ref="X119:X120"/>
    <mergeCell ref="C121:C122"/>
    <mergeCell ref="E121:E122"/>
    <mergeCell ref="D121:D122"/>
    <mergeCell ref="F121:F122"/>
    <mergeCell ref="H121:H122"/>
    <mergeCell ref="I121:I122"/>
    <mergeCell ref="J121:J122"/>
    <mergeCell ref="K121:K122"/>
    <mergeCell ref="L121:L122"/>
    <mergeCell ref="M121:M122"/>
    <mergeCell ref="O121:O122"/>
    <mergeCell ref="N121:N122"/>
    <mergeCell ref="P121:P122"/>
    <mergeCell ref="Q121:Q122"/>
    <mergeCell ref="R121:R122"/>
    <mergeCell ref="S119:S120"/>
    <mergeCell ref="C119:C120"/>
    <mergeCell ref="D119:D120"/>
    <mergeCell ref="E119:E120"/>
    <mergeCell ref="X125:X126"/>
    <mergeCell ref="S125:S126"/>
    <mergeCell ref="T125:T126"/>
    <mergeCell ref="U125:U126"/>
    <mergeCell ref="V125:V126"/>
    <mergeCell ref="W125:W126"/>
    <mergeCell ref="X121:X122"/>
    <mergeCell ref="C125:C126"/>
    <mergeCell ref="D125:D126"/>
    <mergeCell ref="E125:E126"/>
    <mergeCell ref="F125:F126"/>
    <mergeCell ref="I125:I126"/>
    <mergeCell ref="H125:H126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S121:S122"/>
    <mergeCell ref="T121:T122"/>
    <mergeCell ref="U127:U128"/>
    <mergeCell ref="V127:V128"/>
    <mergeCell ref="W127:W128"/>
    <mergeCell ref="C127:C128"/>
    <mergeCell ref="E127:E128"/>
    <mergeCell ref="D127:D128"/>
    <mergeCell ref="F127:F128"/>
    <mergeCell ref="H127:H12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R127:R128"/>
    <mergeCell ref="P133:P134"/>
    <mergeCell ref="Q133:Q134"/>
    <mergeCell ref="H133:H134"/>
    <mergeCell ref="I133:I134"/>
    <mergeCell ref="J133:J134"/>
    <mergeCell ref="K133:K134"/>
    <mergeCell ref="L133:L134"/>
    <mergeCell ref="C135:C136"/>
    <mergeCell ref="D135:D136"/>
    <mergeCell ref="E135:E136"/>
    <mergeCell ref="F135:F136"/>
    <mergeCell ref="H135:H136"/>
    <mergeCell ref="I135:I136"/>
    <mergeCell ref="J135:J136"/>
    <mergeCell ref="K135:K136"/>
    <mergeCell ref="L135:L136"/>
    <mergeCell ref="N135:N136"/>
    <mergeCell ref="M135:M136"/>
    <mergeCell ref="O135:O136"/>
    <mergeCell ref="P135:P136"/>
    <mergeCell ref="Q135:Q136"/>
    <mergeCell ref="W133:W134"/>
    <mergeCell ref="X133:X134"/>
    <mergeCell ref="C117:C118"/>
    <mergeCell ref="D117:D118"/>
    <mergeCell ref="E117:E118"/>
    <mergeCell ref="F117:F118"/>
    <mergeCell ref="H117:H118"/>
    <mergeCell ref="I117:I118"/>
    <mergeCell ref="J117:J118"/>
    <mergeCell ref="K117:K118"/>
    <mergeCell ref="L117:L118"/>
    <mergeCell ref="M117:M118"/>
    <mergeCell ref="N117:N118"/>
    <mergeCell ref="O117:O118"/>
    <mergeCell ref="P117:P118"/>
    <mergeCell ref="Q117:Q118"/>
    <mergeCell ref="R133:R134"/>
    <mergeCell ref="S133:S134"/>
    <mergeCell ref="T133:T134"/>
    <mergeCell ref="U133:U134"/>
    <mergeCell ref="V133:V134"/>
    <mergeCell ref="M133:M134"/>
    <mergeCell ref="N133:N134"/>
    <mergeCell ref="O133:O134"/>
    <mergeCell ref="X117:X118"/>
    <mergeCell ref="C123:C124"/>
    <mergeCell ref="D123:D124"/>
    <mergeCell ref="E123:E124"/>
    <mergeCell ref="F123:F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Q123:Q124"/>
    <mergeCell ref="R117:R118"/>
    <mergeCell ref="S117:S118"/>
    <mergeCell ref="T117:T118"/>
    <mergeCell ref="U117:U118"/>
    <mergeCell ref="V117:V118"/>
    <mergeCell ref="U121:U122"/>
    <mergeCell ref="V121:V122"/>
    <mergeCell ref="W121:W122"/>
    <mergeCell ref="W123:W124"/>
    <mergeCell ref="X123:X124"/>
    <mergeCell ref="C129:C130"/>
    <mergeCell ref="D129:D130"/>
    <mergeCell ref="E129:E130"/>
    <mergeCell ref="F129:F130"/>
    <mergeCell ref="H129:H130"/>
    <mergeCell ref="I129:I130"/>
    <mergeCell ref="J129:J130"/>
    <mergeCell ref="K129:K130"/>
    <mergeCell ref="L129:L130"/>
    <mergeCell ref="M129:M130"/>
    <mergeCell ref="N129:N130"/>
    <mergeCell ref="O129:O130"/>
    <mergeCell ref="P129:P130"/>
    <mergeCell ref="Q129:Q130"/>
    <mergeCell ref="R123:R124"/>
    <mergeCell ref="S123:S124"/>
    <mergeCell ref="T123:T124"/>
    <mergeCell ref="U123:U124"/>
    <mergeCell ref="V123:V124"/>
    <mergeCell ref="X127:X128"/>
    <mergeCell ref="S127:S128"/>
    <mergeCell ref="T127:T128"/>
    <mergeCell ref="R125:R126"/>
    <mergeCell ref="M131:M132"/>
    <mergeCell ref="N131:N132"/>
    <mergeCell ref="O131:O132"/>
    <mergeCell ref="P131:P132"/>
    <mergeCell ref="Q131:Q132"/>
    <mergeCell ref="R129:R130"/>
    <mergeCell ref="S129:S130"/>
    <mergeCell ref="T129:T130"/>
    <mergeCell ref="U129:U130"/>
    <mergeCell ref="C131:C132"/>
    <mergeCell ref="D131:D132"/>
    <mergeCell ref="E131:E132"/>
    <mergeCell ref="F131:F132"/>
    <mergeCell ref="H131:H132"/>
    <mergeCell ref="I131:I132"/>
    <mergeCell ref="J131:J132"/>
    <mergeCell ref="K131:K132"/>
    <mergeCell ref="L131:L132"/>
    <mergeCell ref="W131:W132"/>
    <mergeCell ref="X131:X132"/>
    <mergeCell ref="R131:R132"/>
    <mergeCell ref="S131:S132"/>
    <mergeCell ref="T131:T132"/>
    <mergeCell ref="U131:U132"/>
    <mergeCell ref="V131:V132"/>
    <mergeCell ref="W129:W130"/>
    <mergeCell ref="X129:X130"/>
    <mergeCell ref="V129:V130"/>
    <mergeCell ref="X65:X66"/>
    <mergeCell ref="X63:X64"/>
    <mergeCell ref="C65:C66"/>
    <mergeCell ref="D65:D66"/>
    <mergeCell ref="E65:E66"/>
    <mergeCell ref="F65:F66"/>
    <mergeCell ref="I65:I66"/>
    <mergeCell ref="H65:H66"/>
    <mergeCell ref="J65:J66"/>
    <mergeCell ref="K65:K66"/>
    <mergeCell ref="L65:L66"/>
    <mergeCell ref="M65:M66"/>
    <mergeCell ref="N65:N66"/>
    <mergeCell ref="O65:O66"/>
    <mergeCell ref="P65:P66"/>
    <mergeCell ref="T63:T64"/>
    <mergeCell ref="S63:S64"/>
    <mergeCell ref="U63:U64"/>
    <mergeCell ref="V63:V64"/>
    <mergeCell ref="W63:W64"/>
    <mergeCell ref="S65:S66"/>
    <mergeCell ref="T65:T66"/>
    <mergeCell ref="H63:H64"/>
    <mergeCell ref="U65:U66"/>
  </mergeCells>
  <phoneticPr fontId="0" type="noConversion"/>
  <pageMargins left="0.25" right="0.25" top="0.75" bottom="0.75" header="0.3" footer="0.3"/>
  <pageSetup paperSize="9" orientation="landscape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N27"/>
  <sheetViews>
    <sheetView zoomScale="130" zoomScaleNormal="130" workbookViewId="0">
      <selection activeCell="H25" sqref="H25"/>
    </sheetView>
  </sheetViews>
  <sheetFormatPr defaultRowHeight="12.5"/>
  <cols>
    <col min="1" max="1" width="3.7265625" customWidth="1"/>
    <col min="2" max="2" width="20.54296875" customWidth="1"/>
    <col min="3" max="3" width="8.81640625" customWidth="1"/>
    <col min="4" max="4" width="6.26953125" customWidth="1"/>
    <col min="5" max="5" width="22.81640625" customWidth="1"/>
    <col min="6" max="6" width="9" customWidth="1"/>
    <col min="7" max="7" width="6.26953125" customWidth="1"/>
    <col min="8" max="8" width="23.54296875" customWidth="1"/>
    <col min="9" max="9" width="8.26953125" customWidth="1"/>
    <col min="10" max="10" width="6.1796875" customWidth="1"/>
    <col min="11" max="11" width="21" customWidth="1"/>
    <col min="12" max="12" width="9.54296875" customWidth="1"/>
    <col min="13" max="13" width="6.54296875" customWidth="1"/>
    <col min="14" max="14" width="4.1796875" customWidth="1"/>
  </cols>
  <sheetData>
    <row r="2" spans="1:14" ht="20">
      <c r="A2" s="284" t="s">
        <v>242</v>
      </c>
      <c r="B2" s="286" t="s">
        <v>203</v>
      </c>
      <c r="C2" s="286"/>
      <c r="D2" s="286"/>
      <c r="E2" s="286"/>
      <c r="F2" s="286"/>
      <c r="G2" s="286"/>
      <c r="H2" s="286" t="s">
        <v>204</v>
      </c>
      <c r="I2" s="286"/>
      <c r="J2" s="286"/>
      <c r="K2" s="286"/>
      <c r="L2" s="286"/>
      <c r="M2" s="286"/>
    </row>
    <row r="3" spans="1:14" ht="18">
      <c r="A3" s="284"/>
      <c r="B3" s="287" t="s">
        <v>207</v>
      </c>
      <c r="C3" s="287"/>
      <c r="D3" s="287"/>
      <c r="E3" s="287" t="s">
        <v>208</v>
      </c>
      <c r="F3" s="287"/>
      <c r="G3" s="287"/>
      <c r="H3" s="287" t="s">
        <v>209</v>
      </c>
      <c r="I3" s="287"/>
      <c r="J3" s="287"/>
      <c r="K3" s="287" t="s">
        <v>210</v>
      </c>
      <c r="L3" s="287"/>
      <c r="M3" s="287"/>
    </row>
    <row r="4" spans="1:14" ht="20.25" customHeight="1">
      <c r="A4" s="284"/>
      <c r="B4" s="125" t="s">
        <v>258</v>
      </c>
      <c r="C4" s="125" t="s">
        <v>240</v>
      </c>
      <c r="D4" s="125" t="s">
        <v>241</v>
      </c>
      <c r="E4" s="125" t="s">
        <v>258</v>
      </c>
      <c r="F4" s="125" t="s">
        <v>240</v>
      </c>
      <c r="G4" s="125" t="s">
        <v>241</v>
      </c>
      <c r="H4" s="125" t="s">
        <v>258</v>
      </c>
      <c r="I4" s="125" t="s">
        <v>240</v>
      </c>
      <c r="J4" s="125" t="s">
        <v>241</v>
      </c>
      <c r="K4" s="125" t="s">
        <v>258</v>
      </c>
      <c r="L4" s="125" t="s">
        <v>240</v>
      </c>
      <c r="M4" s="125" t="s">
        <v>241</v>
      </c>
    </row>
    <row r="5" spans="1:14" ht="16.5" customHeight="1">
      <c r="A5" s="125">
        <v>1</v>
      </c>
      <c r="B5" s="66" t="s">
        <v>113</v>
      </c>
      <c r="C5" s="66">
        <v>3</v>
      </c>
      <c r="D5" s="124" t="s">
        <v>215</v>
      </c>
      <c r="E5" s="66" t="s">
        <v>106</v>
      </c>
      <c r="F5" s="66">
        <v>3</v>
      </c>
      <c r="G5" s="124" t="s">
        <v>215</v>
      </c>
      <c r="H5" s="66" t="s">
        <v>244</v>
      </c>
      <c r="I5" s="149">
        <v>3</v>
      </c>
      <c r="J5" s="124">
        <v>3</v>
      </c>
      <c r="K5" s="117" t="s">
        <v>245</v>
      </c>
      <c r="L5" s="117">
        <v>3</v>
      </c>
      <c r="M5" s="124">
        <v>3</v>
      </c>
      <c r="N5" s="125">
        <v>1</v>
      </c>
    </row>
    <row r="6" spans="1:14" ht="13">
      <c r="A6" s="125">
        <v>2</v>
      </c>
      <c r="B6" s="118" t="s">
        <v>246</v>
      </c>
      <c r="C6" s="118">
        <v>6</v>
      </c>
      <c r="D6" s="68" t="s">
        <v>216</v>
      </c>
      <c r="E6" s="66" t="s">
        <v>247</v>
      </c>
      <c r="F6" s="66">
        <v>3</v>
      </c>
      <c r="G6" s="124" t="s">
        <v>215</v>
      </c>
      <c r="H6" s="117" t="s">
        <v>245</v>
      </c>
      <c r="I6" s="150">
        <v>3</v>
      </c>
      <c r="J6" s="124">
        <v>3</v>
      </c>
      <c r="K6" s="118" t="s">
        <v>262</v>
      </c>
      <c r="L6" s="118">
        <v>3</v>
      </c>
      <c r="M6" s="124" t="s">
        <v>215</v>
      </c>
      <c r="N6" s="125">
        <v>2</v>
      </c>
    </row>
    <row r="7" spans="1:14" ht="13">
      <c r="A7" s="125">
        <v>3</v>
      </c>
      <c r="B7" s="118" t="s">
        <v>164</v>
      </c>
      <c r="C7" s="118">
        <v>6</v>
      </c>
      <c r="D7" s="68" t="s">
        <v>216</v>
      </c>
      <c r="E7" s="66" t="s">
        <v>113</v>
      </c>
      <c r="F7" s="66">
        <v>3</v>
      </c>
      <c r="G7" s="124" t="s">
        <v>215</v>
      </c>
      <c r="H7" s="118" t="s">
        <v>249</v>
      </c>
      <c r="I7" s="151">
        <v>3</v>
      </c>
      <c r="J7" s="124">
        <v>3</v>
      </c>
      <c r="K7" s="118" t="s">
        <v>121</v>
      </c>
      <c r="L7" s="118">
        <v>3</v>
      </c>
      <c r="M7" s="124" t="s">
        <v>215</v>
      </c>
      <c r="N7" s="125">
        <v>3</v>
      </c>
    </row>
    <row r="8" spans="1:14" ht="13">
      <c r="A8" s="125">
        <v>4</v>
      </c>
      <c r="B8" s="118" t="s">
        <v>236</v>
      </c>
      <c r="C8" s="118">
        <v>6</v>
      </c>
      <c r="D8" s="124" t="s">
        <v>215</v>
      </c>
      <c r="E8" s="118" t="s">
        <v>246</v>
      </c>
      <c r="F8" s="118">
        <v>6</v>
      </c>
      <c r="G8" s="68" t="s">
        <v>216</v>
      </c>
      <c r="H8" s="118" t="s">
        <v>248</v>
      </c>
      <c r="I8" s="151">
        <v>3</v>
      </c>
      <c r="J8" s="124">
        <v>3</v>
      </c>
      <c r="K8" s="118" t="s">
        <v>261</v>
      </c>
      <c r="L8" s="118">
        <v>6</v>
      </c>
      <c r="M8" s="68" t="s">
        <v>216</v>
      </c>
      <c r="N8" s="125">
        <v>4</v>
      </c>
    </row>
    <row r="9" spans="1:14" ht="14">
      <c r="A9" s="125">
        <v>5</v>
      </c>
      <c r="B9" s="118" t="s">
        <v>217</v>
      </c>
      <c r="C9" s="118">
        <v>6</v>
      </c>
      <c r="D9" s="68" t="s">
        <v>216</v>
      </c>
      <c r="E9" s="118" t="s">
        <v>236</v>
      </c>
      <c r="F9" s="118">
        <v>3</v>
      </c>
      <c r="G9" s="68" t="s">
        <v>216</v>
      </c>
      <c r="H9" s="118" t="s">
        <v>117</v>
      </c>
      <c r="I9" s="151">
        <v>6</v>
      </c>
      <c r="J9" s="126" t="s">
        <v>216</v>
      </c>
      <c r="K9" s="118" t="s">
        <v>259</v>
      </c>
      <c r="L9" s="118">
        <v>3</v>
      </c>
      <c r="M9" s="68" t="s">
        <v>216</v>
      </c>
      <c r="N9" s="125">
        <v>5</v>
      </c>
    </row>
    <row r="10" spans="1:14" ht="13.5" customHeight="1">
      <c r="A10" s="125">
        <v>6</v>
      </c>
      <c r="B10" s="118" t="s">
        <v>263</v>
      </c>
      <c r="C10" s="118">
        <v>3</v>
      </c>
      <c r="D10" s="124" t="s">
        <v>215</v>
      </c>
      <c r="E10" s="118" t="s">
        <v>218</v>
      </c>
      <c r="F10" s="118">
        <v>6</v>
      </c>
      <c r="G10" s="68" t="s">
        <v>216</v>
      </c>
      <c r="H10" s="118" t="s">
        <v>167</v>
      </c>
      <c r="I10" s="151">
        <v>6</v>
      </c>
      <c r="J10" s="126" t="s">
        <v>216</v>
      </c>
      <c r="K10" s="118" t="s">
        <v>264</v>
      </c>
      <c r="L10" s="118">
        <v>3</v>
      </c>
      <c r="M10" s="124" t="s">
        <v>215</v>
      </c>
      <c r="N10" s="125">
        <v>6</v>
      </c>
    </row>
    <row r="11" spans="1:14" ht="14">
      <c r="A11" s="125">
        <v>7</v>
      </c>
      <c r="B11" s="124"/>
      <c r="C11" s="124"/>
      <c r="D11" s="124"/>
      <c r="E11" s="118" t="s">
        <v>256</v>
      </c>
      <c r="F11" s="118">
        <v>6</v>
      </c>
      <c r="G11" s="124" t="s">
        <v>215</v>
      </c>
      <c r="H11" s="118" t="s">
        <v>265</v>
      </c>
      <c r="I11" s="151">
        <v>6</v>
      </c>
      <c r="J11" s="126" t="s">
        <v>216</v>
      </c>
      <c r="K11" s="118" t="s">
        <v>260</v>
      </c>
      <c r="L11" s="118">
        <v>6</v>
      </c>
      <c r="M11" s="68" t="s">
        <v>216</v>
      </c>
      <c r="N11" s="125">
        <v>7</v>
      </c>
    </row>
    <row r="12" spans="1:14" ht="13">
      <c r="A12" s="125">
        <v>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52" t="s">
        <v>266</v>
      </c>
      <c r="L12" s="153">
        <v>3</v>
      </c>
      <c r="M12" s="154" t="s">
        <v>276</v>
      </c>
      <c r="N12" s="125">
        <v>8</v>
      </c>
    </row>
    <row r="13" spans="1:14">
      <c r="A13" s="147"/>
      <c r="B13" s="66" t="s">
        <v>108</v>
      </c>
      <c r="C13" s="66"/>
      <c r="D13" s="124"/>
      <c r="E13" s="66" t="s">
        <v>108</v>
      </c>
      <c r="F13" s="66"/>
      <c r="G13" s="124"/>
      <c r="H13" s="66" t="s">
        <v>108</v>
      </c>
      <c r="I13" s="66"/>
      <c r="J13" s="124"/>
      <c r="K13" s="66" t="s">
        <v>108</v>
      </c>
      <c r="L13" s="66"/>
      <c r="M13" s="124"/>
    </row>
    <row r="14" spans="1:14" ht="13">
      <c r="A14" s="147"/>
      <c r="B14" s="119"/>
      <c r="C14" s="120">
        <f>SUM(C5:C12)</f>
        <v>30</v>
      </c>
      <c r="D14" s="120"/>
      <c r="E14" s="120"/>
      <c r="F14" s="120">
        <f>SUM(F5:F12)</f>
        <v>30</v>
      </c>
      <c r="G14" s="120"/>
      <c r="H14" s="120"/>
      <c r="I14" s="120">
        <f>SUM(I5:I12)</f>
        <v>30</v>
      </c>
      <c r="J14" s="120"/>
      <c r="K14" s="120"/>
      <c r="L14" s="120">
        <f>SUM(L5:L12)</f>
        <v>30</v>
      </c>
      <c r="M14" s="120"/>
    </row>
    <row r="15" spans="1:14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4" ht="20">
      <c r="A16" s="285" t="s">
        <v>242</v>
      </c>
      <c r="B16" s="286" t="s">
        <v>205</v>
      </c>
      <c r="C16" s="286"/>
      <c r="D16" s="286"/>
      <c r="E16" s="286"/>
      <c r="F16" s="286"/>
      <c r="G16" s="286"/>
      <c r="H16" s="286" t="s">
        <v>206</v>
      </c>
      <c r="I16" s="286"/>
      <c r="J16" s="286"/>
      <c r="K16" s="286"/>
      <c r="L16" s="286"/>
      <c r="M16" s="286"/>
    </row>
    <row r="17" spans="1:14" ht="18">
      <c r="A17" s="285"/>
      <c r="B17" s="287" t="s">
        <v>211</v>
      </c>
      <c r="C17" s="287"/>
      <c r="D17" s="287"/>
      <c r="E17" s="287" t="s">
        <v>212</v>
      </c>
      <c r="F17" s="287"/>
      <c r="G17" s="287"/>
      <c r="H17" s="287" t="s">
        <v>213</v>
      </c>
      <c r="I17" s="287"/>
      <c r="J17" s="287"/>
      <c r="K17" s="287" t="s">
        <v>214</v>
      </c>
      <c r="L17" s="287"/>
      <c r="M17" s="287"/>
    </row>
    <row r="18" spans="1:14" ht="19.5" customHeight="1">
      <c r="A18" s="285"/>
      <c r="B18" s="125" t="s">
        <v>258</v>
      </c>
      <c r="C18" s="125" t="s">
        <v>240</v>
      </c>
      <c r="D18" s="125" t="s">
        <v>241</v>
      </c>
      <c r="E18" s="125" t="s">
        <v>258</v>
      </c>
      <c r="F18" s="125" t="s">
        <v>240</v>
      </c>
      <c r="G18" s="125" t="s">
        <v>241</v>
      </c>
      <c r="H18" s="125" t="s">
        <v>258</v>
      </c>
      <c r="I18" s="125" t="s">
        <v>240</v>
      </c>
      <c r="J18" s="125" t="s">
        <v>241</v>
      </c>
      <c r="K18" s="125" t="s">
        <v>258</v>
      </c>
      <c r="L18" s="125" t="s">
        <v>240</v>
      </c>
      <c r="M18" s="125" t="s">
        <v>241</v>
      </c>
    </row>
    <row r="19" spans="1:14" ht="13">
      <c r="A19" s="125">
        <v>1</v>
      </c>
      <c r="B19" s="116" t="s">
        <v>286</v>
      </c>
      <c r="C19" s="118">
        <v>3</v>
      </c>
      <c r="D19" s="124" t="s">
        <v>215</v>
      </c>
      <c r="E19" s="118" t="s">
        <v>287</v>
      </c>
      <c r="F19" s="118">
        <v>6</v>
      </c>
      <c r="G19" s="68" t="s">
        <v>216</v>
      </c>
      <c r="H19" s="66" t="s">
        <v>107</v>
      </c>
      <c r="I19" s="66">
        <v>3</v>
      </c>
      <c r="J19" s="124" t="s">
        <v>215</v>
      </c>
      <c r="K19" s="66" t="s">
        <v>109</v>
      </c>
      <c r="L19" s="66">
        <v>3</v>
      </c>
      <c r="M19" s="124" t="s">
        <v>215</v>
      </c>
      <c r="N19" s="125">
        <v>1</v>
      </c>
    </row>
    <row r="20" spans="1:14" ht="13">
      <c r="A20" s="125">
        <v>2</v>
      </c>
      <c r="B20" s="148" t="s">
        <v>253</v>
      </c>
      <c r="C20" s="118">
        <v>3</v>
      </c>
      <c r="D20" s="124" t="s">
        <v>215</v>
      </c>
      <c r="E20" s="118" t="s">
        <v>174</v>
      </c>
      <c r="F20" s="118">
        <v>6</v>
      </c>
      <c r="G20" s="68" t="s">
        <v>216</v>
      </c>
      <c r="H20" s="118" t="s">
        <v>178</v>
      </c>
      <c r="I20" s="118">
        <v>3</v>
      </c>
      <c r="J20" s="68" t="s">
        <v>216</v>
      </c>
      <c r="K20" s="153" t="s">
        <v>118</v>
      </c>
      <c r="L20" s="153">
        <v>9</v>
      </c>
      <c r="M20" s="154" t="s">
        <v>277</v>
      </c>
      <c r="N20" s="125">
        <v>2</v>
      </c>
    </row>
    <row r="21" spans="1:14" ht="13">
      <c r="A21" s="125">
        <v>3</v>
      </c>
      <c r="B21" s="118" t="s">
        <v>176</v>
      </c>
      <c r="C21" s="118">
        <v>3</v>
      </c>
      <c r="D21" s="124" t="s">
        <v>215</v>
      </c>
      <c r="E21" s="118" t="s">
        <v>175</v>
      </c>
      <c r="F21" s="118">
        <v>3</v>
      </c>
      <c r="G21" s="68" t="s">
        <v>216</v>
      </c>
      <c r="H21" s="116" t="s">
        <v>255</v>
      </c>
      <c r="I21" s="118">
        <v>6</v>
      </c>
      <c r="J21" s="124" t="s">
        <v>215</v>
      </c>
      <c r="K21" s="118" t="s">
        <v>185</v>
      </c>
      <c r="L21" s="118">
        <v>3</v>
      </c>
      <c r="M21" s="68" t="s">
        <v>216</v>
      </c>
      <c r="N21" s="125">
        <v>3</v>
      </c>
    </row>
    <row r="22" spans="1:14" ht="13">
      <c r="A22" s="125">
        <v>4</v>
      </c>
      <c r="B22" s="118" t="s">
        <v>282</v>
      </c>
      <c r="C22" s="118">
        <v>6</v>
      </c>
      <c r="D22" s="68" t="s">
        <v>216</v>
      </c>
      <c r="E22" s="118" t="s">
        <v>250</v>
      </c>
      <c r="F22" s="118">
        <v>3</v>
      </c>
      <c r="G22" s="123" t="s">
        <v>215</v>
      </c>
      <c r="H22" s="118" t="s">
        <v>254</v>
      </c>
      <c r="I22" s="118">
        <v>6</v>
      </c>
      <c r="J22" s="68" t="s">
        <v>216</v>
      </c>
      <c r="K22" s="118" t="s">
        <v>234</v>
      </c>
      <c r="L22" s="118">
        <v>3</v>
      </c>
      <c r="M22" s="124" t="s">
        <v>215</v>
      </c>
      <c r="N22" s="125">
        <v>4</v>
      </c>
    </row>
    <row r="23" spans="1:14" ht="12.75" customHeight="1">
      <c r="A23" s="125">
        <v>5</v>
      </c>
      <c r="B23" s="118" t="s">
        <v>171</v>
      </c>
      <c r="C23" s="118">
        <v>6</v>
      </c>
      <c r="D23" s="68" t="s">
        <v>216</v>
      </c>
      <c r="E23" s="118" t="s">
        <v>257</v>
      </c>
      <c r="F23" s="118">
        <v>3</v>
      </c>
      <c r="G23" s="124" t="s">
        <v>215</v>
      </c>
      <c r="H23" s="118" t="s">
        <v>179</v>
      </c>
      <c r="I23" s="118">
        <v>6</v>
      </c>
      <c r="J23" s="124" t="s">
        <v>215</v>
      </c>
      <c r="K23" s="118" t="s">
        <v>281</v>
      </c>
      <c r="L23" s="118">
        <v>3</v>
      </c>
      <c r="M23" s="124" t="s">
        <v>215</v>
      </c>
      <c r="N23" s="125">
        <v>5</v>
      </c>
    </row>
    <row r="24" spans="1:14" ht="14.25" customHeight="1">
      <c r="A24" s="125">
        <v>6</v>
      </c>
      <c r="B24" s="118" t="s">
        <v>231</v>
      </c>
      <c r="C24" s="118">
        <v>6</v>
      </c>
      <c r="D24" s="68" t="s">
        <v>216</v>
      </c>
      <c r="E24" s="118" t="s">
        <v>165</v>
      </c>
      <c r="F24" s="118">
        <v>3</v>
      </c>
      <c r="G24" s="124" t="s">
        <v>215</v>
      </c>
      <c r="H24" s="118" t="s">
        <v>288</v>
      </c>
      <c r="I24" s="118">
        <v>3</v>
      </c>
      <c r="J24" s="68" t="s">
        <v>216</v>
      </c>
      <c r="K24" s="118" t="s">
        <v>280</v>
      </c>
      <c r="L24" s="118">
        <v>3</v>
      </c>
      <c r="M24" s="68" t="s">
        <v>216</v>
      </c>
      <c r="N24" s="125">
        <v>6</v>
      </c>
    </row>
    <row r="25" spans="1:14" ht="13">
      <c r="A25" s="125">
        <v>7</v>
      </c>
      <c r="B25" s="152" t="s">
        <v>266</v>
      </c>
      <c r="C25" s="153">
        <v>3</v>
      </c>
      <c r="D25" s="156" t="s">
        <v>276</v>
      </c>
      <c r="E25" s="118" t="s">
        <v>279</v>
      </c>
      <c r="F25" s="118">
        <v>3</v>
      </c>
      <c r="G25" s="124" t="s">
        <v>215</v>
      </c>
      <c r="H25" s="153" t="s">
        <v>221</v>
      </c>
      <c r="I25" s="153">
        <v>3</v>
      </c>
      <c r="J25" s="155"/>
      <c r="K25" s="116" t="s">
        <v>252</v>
      </c>
      <c r="L25" s="118">
        <v>3</v>
      </c>
      <c r="M25" s="124" t="s">
        <v>215</v>
      </c>
      <c r="N25" s="125">
        <v>7</v>
      </c>
    </row>
    <row r="26" spans="1:14" ht="13.5" customHeight="1">
      <c r="A26" s="125">
        <v>8</v>
      </c>
      <c r="B26" s="146"/>
      <c r="C26" s="146"/>
      <c r="D26" s="146"/>
      <c r="E26" s="153" t="s">
        <v>278</v>
      </c>
      <c r="F26" s="153">
        <v>3</v>
      </c>
      <c r="G26" s="154" t="s">
        <v>277</v>
      </c>
      <c r="H26" s="146"/>
      <c r="I26" s="146"/>
      <c r="J26" s="146"/>
      <c r="K26" s="153" t="s">
        <v>221</v>
      </c>
      <c r="L26" s="154">
        <v>3</v>
      </c>
      <c r="M26" s="154"/>
      <c r="N26" s="125">
        <v>8</v>
      </c>
    </row>
    <row r="27" spans="1:14" ht="13">
      <c r="A27" s="147"/>
      <c r="B27" s="67"/>
      <c r="C27" s="120">
        <f>SUM(C19:C26)</f>
        <v>30</v>
      </c>
      <c r="D27" s="121"/>
      <c r="E27" s="121"/>
      <c r="F27" s="120">
        <f>SUM(F19:F26)</f>
        <v>30</v>
      </c>
      <c r="G27" s="121"/>
      <c r="H27" s="121"/>
      <c r="I27" s="120">
        <f>SUM(I19:I26)</f>
        <v>30</v>
      </c>
      <c r="J27" s="121"/>
      <c r="K27" s="121"/>
      <c r="L27" s="120">
        <f>SUM(L19:L26)</f>
        <v>30</v>
      </c>
      <c r="M27" s="121"/>
    </row>
  </sheetData>
  <mergeCells count="14">
    <mergeCell ref="A2:A4"/>
    <mergeCell ref="A16:A18"/>
    <mergeCell ref="B16:G16"/>
    <mergeCell ref="H16:M16"/>
    <mergeCell ref="B17:D17"/>
    <mergeCell ref="E17:G17"/>
    <mergeCell ref="H17:J17"/>
    <mergeCell ref="K17:M17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Титулка</vt:lpstr>
      <vt:lpstr>План</vt:lpstr>
      <vt:lpstr>По семестрах</vt:lpstr>
    </vt:vector>
  </TitlesOfParts>
  <Company>Politek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Гой ТП</dc:creator>
  <cp:lastModifiedBy>Admin</cp:lastModifiedBy>
  <cp:lastPrinted>2018-12-09T11:45:08Z</cp:lastPrinted>
  <dcterms:created xsi:type="dcterms:W3CDTF">2002-01-22T10:00:54Z</dcterms:created>
  <dcterms:modified xsi:type="dcterms:W3CDTF">2019-04-25T17:08:02Z</dcterms:modified>
</cp:coreProperties>
</file>